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/>
  </bookViews>
  <sheets>
    <sheet name="Параметры вала" sheetId="8" r:id="rId1"/>
    <sheet name="Диагностика" sheetId="2" r:id="rId2"/>
    <sheet name="зона1" sheetId="9" r:id="rId3"/>
    <sheet name="зона 2" sheetId="10" r:id="rId4"/>
    <sheet name="зона 3" sheetId="11" state="hidden" r:id="rId5"/>
    <sheet name="Титульный лист" sheetId="12" r:id="rId6"/>
  </sheets>
  <definedNames>
    <definedName name="_xlnm.Print_Area" localSheetId="1">Диагностика!$B$1:$M$32</definedName>
    <definedName name="_xlnm.Print_Area" localSheetId="3">'зона 2'!$B$1:$N$70</definedName>
    <definedName name="_xlnm.Print_Area" localSheetId="2">зона1!$B$1:$N$62</definedName>
    <definedName name="_xlnm.Print_Area" localSheetId="0">'Параметры вала'!$B$1:$K$29</definedName>
    <definedName name="_xlnm.Print_Area" localSheetId="5">'Титульный лист'!$A$1:$M$29</definedName>
  </definedNames>
  <calcPr calcId="125725"/>
</workbook>
</file>

<file path=xl/calcChain.xml><?xml version="1.0" encoding="utf-8"?>
<calcChain xmlns="http://schemas.openxmlformats.org/spreadsheetml/2006/main">
  <c r="K13" i="8"/>
  <c r="C4"/>
  <c r="A4" i="12"/>
  <c r="L23"/>
  <c r="H10"/>
  <c r="D12" i="2"/>
  <c r="A28" i="12"/>
  <c r="D14" i="2"/>
  <c r="G18"/>
  <c r="D13" s="1"/>
  <c r="L14"/>
  <c r="G9" i="8"/>
  <c r="L22" i="12"/>
  <c r="L21"/>
  <c r="K22"/>
  <c r="K20"/>
  <c r="J6" i="8"/>
  <c r="J8"/>
  <c r="D3" i="2"/>
  <c r="D4"/>
  <c r="D6"/>
  <c r="D7"/>
  <c r="B32"/>
  <c r="D8"/>
  <c r="E6" i="8" l="1"/>
  <c r="J9"/>
  <c r="J10" s="1"/>
  <c r="K21" i="12"/>
  <c r="K28" i="2"/>
  <c r="K26"/>
  <c r="J4" i="8"/>
  <c r="I4"/>
  <c r="D11" i="2"/>
  <c r="D10" s="1"/>
  <c r="D9" l="1"/>
  <c r="K17" s="1"/>
  <c r="K23" i="12"/>
</calcChain>
</file>

<file path=xl/comments1.xml><?xml version="1.0" encoding="utf-8"?>
<comments xmlns="http://schemas.openxmlformats.org/spreadsheetml/2006/main">
  <authors>
    <author>Автор</author>
  </authors>
  <commentList>
    <comment ref="J9" authorId="0">
      <text>
        <r>
          <rPr>
            <sz val="9"/>
            <color indexed="81"/>
            <rFont val="Tahoma"/>
            <family val="2"/>
            <charset val="204"/>
          </rPr>
          <t xml:space="preserve">Объем ячейки считаем как объем эллиптического параболоида
</t>
        </r>
      </text>
    </comment>
    <comment ref="J10" authorId="0">
      <text>
        <r>
          <rPr>
            <sz val="9"/>
            <color indexed="81"/>
            <rFont val="Tahoma"/>
            <family val="2"/>
            <charset val="204"/>
          </rPr>
          <t>количество ячеек в м2 
умножаем на V одной ячейки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D10" authorId="0">
      <text>
        <r>
          <rPr>
            <sz val="9"/>
            <color indexed="81"/>
            <rFont val="Tahoma"/>
            <family val="2"/>
            <charset val="204"/>
          </rPr>
          <t xml:space="preserve">Объем ячейки считаем как объем конуса, с коэф. Форма ячейки эллиптический параболоид.
</t>
        </r>
      </text>
    </comment>
  </commentList>
</comments>
</file>

<file path=xl/sharedStrings.xml><?xml version="1.0" encoding="utf-8"?>
<sst xmlns="http://schemas.openxmlformats.org/spreadsheetml/2006/main" count="148" uniqueCount="120">
  <si>
    <t>Сертификат №</t>
  </si>
  <si>
    <t>Процедура</t>
  </si>
  <si>
    <t>Линиатура</t>
  </si>
  <si>
    <t>мкм</t>
  </si>
  <si>
    <t>Глубина</t>
  </si>
  <si>
    <t>Угол поворота растра</t>
  </si>
  <si>
    <t>см3/м2</t>
  </si>
  <si>
    <t>х</t>
  </si>
  <si>
    <r>
      <t>млрд мкм</t>
    </r>
    <r>
      <rPr>
        <vertAlign val="superscript"/>
        <sz val="11"/>
        <color indexed="8"/>
        <rFont val="Calibri"/>
        <family val="2"/>
        <charset val="204"/>
      </rPr>
      <t>3</t>
    </r>
  </si>
  <si>
    <t>Форма ячейки</t>
  </si>
  <si>
    <t>Перемычка/ячейка</t>
  </si>
  <si>
    <t xml:space="preserve">Покрытие </t>
  </si>
  <si>
    <t>Al2O3</t>
  </si>
  <si>
    <t>Cr</t>
  </si>
  <si>
    <t>вала</t>
  </si>
  <si>
    <t>ячейки</t>
  </si>
  <si>
    <t xml:space="preserve">Параметры </t>
  </si>
  <si>
    <t>Общая информация по валу</t>
  </si>
  <si>
    <t>Заказчик</t>
  </si>
  <si>
    <t>Количество обработанных зон</t>
  </si>
  <si>
    <t>Диаметр ячейки</t>
  </si>
  <si>
    <t>Перемычка</t>
  </si>
  <si>
    <t>Визуальный контроль</t>
  </si>
  <si>
    <t>Информация о заказчике</t>
  </si>
  <si>
    <t>Адрес</t>
  </si>
  <si>
    <t>Телефон</t>
  </si>
  <si>
    <t>Контактное лицо</t>
  </si>
  <si>
    <t>Лазеръ</t>
  </si>
  <si>
    <t>Михаил</t>
  </si>
  <si>
    <t>Телефон:</t>
  </si>
  <si>
    <t>8(921)862-18-30</t>
  </si>
  <si>
    <t>Для фирмы</t>
  </si>
  <si>
    <t>Адрес:</t>
  </si>
  <si>
    <t>Информация об исполнителе</t>
  </si>
  <si>
    <t>град</t>
  </si>
  <si>
    <t>1 :</t>
  </si>
  <si>
    <t>Дополнения</t>
  </si>
  <si>
    <t>ПАСПОРТ НА ОЧИЩЕННЫЙ ВАЛ. Диагностика.</t>
  </si>
  <si>
    <t>выполнено</t>
  </si>
  <si>
    <t>Валов</t>
  </si>
  <si>
    <t>Серийный №</t>
  </si>
  <si>
    <t>К зоне 2</t>
  </si>
  <si>
    <t>К диагностике</t>
  </si>
  <si>
    <t>Зона 2, вал 1, до очиски (20х1,6)</t>
  </si>
  <si>
    <t>Зона 2, вал 1, после очиски (20x1,6)</t>
  </si>
  <si>
    <t>Фотография чистой и грязной областей в поляризовнном свете (нажать).</t>
  </si>
  <si>
    <t>Диаметр вала:</t>
  </si>
  <si>
    <t>Длина вала:</t>
  </si>
  <si>
    <t>Площадь поверхности вала</t>
  </si>
  <si>
    <t>Объем ячеек (дано)</t>
  </si>
  <si>
    <t>Серийный № вала</t>
  </si>
  <si>
    <t>Длина рабочей области</t>
  </si>
  <si>
    <t xml:space="preserve">Количество чистых ячеек после очистки: </t>
  </si>
  <si>
    <t>см3</t>
  </si>
  <si>
    <t>м2</t>
  </si>
  <si>
    <t>Результат очистки вала</t>
  </si>
  <si>
    <t>Измерение глубины ячеек</t>
  </si>
  <si>
    <t>да</t>
  </si>
  <si>
    <t>линий\см</t>
  </si>
  <si>
    <t>С-Пб, Биржевая линия, д.16, оф. 25.</t>
  </si>
  <si>
    <t>круг</t>
  </si>
  <si>
    <t xml:space="preserve"> </t>
  </si>
  <si>
    <t>99%</t>
  </si>
  <si>
    <t>Глубина ячейки после очистки</t>
  </si>
  <si>
    <t>Глубина ячейки до очистки</t>
  </si>
  <si>
    <t>Грязный вал</t>
  </si>
  <si>
    <t>Чистый вал</t>
  </si>
  <si>
    <t>очистки</t>
  </si>
  <si>
    <t>диагностики</t>
  </si>
  <si>
    <t>Следующая страница</t>
  </si>
  <si>
    <t>Назад</t>
  </si>
  <si>
    <t>Увеличение</t>
  </si>
  <si>
    <t>PH</t>
  </si>
  <si>
    <t>S контакта</t>
  </si>
  <si>
    <t>см3\м2</t>
  </si>
  <si>
    <t>Объем по пасп.</t>
  </si>
  <si>
    <t>BCM по пасп.</t>
  </si>
  <si>
    <t>V ячейки</t>
  </si>
  <si>
    <t>Расчетный объем вала (beta)</t>
  </si>
  <si>
    <t>Состояние вала:</t>
  </si>
  <si>
    <t>Диаметр вала</t>
  </si>
  <si>
    <t>Объем ячейки (до очистки)</t>
  </si>
  <si>
    <t>Объем ячейки (после очистки)</t>
  </si>
  <si>
    <t>ООО "ЛазерЪ"</t>
  </si>
  <si>
    <t xml:space="preserve">Серийный номер: </t>
  </si>
  <si>
    <t>Линиатура:</t>
  </si>
  <si>
    <t>Объем:</t>
  </si>
  <si>
    <t>Глубина резкости                                                  (в фокусе перемычки)</t>
  </si>
  <si>
    <t>Глубина резкости                                              (в фокусе донышки)</t>
  </si>
  <si>
    <t>Объем ячейки после очистки увеличился примерно на :</t>
  </si>
  <si>
    <t>%</t>
  </si>
  <si>
    <t>Ячейки до очистки заполнены на</t>
  </si>
  <si>
    <t>из</t>
  </si>
  <si>
    <t>Паспорт на анилоксовый вал</t>
  </si>
  <si>
    <t>№</t>
  </si>
  <si>
    <t>Расчетный объем</t>
  </si>
  <si>
    <t>Перемычки и ячейки вала в отличном состоянии.</t>
  </si>
  <si>
    <t>для</t>
  </si>
  <si>
    <r>
      <t xml:space="preserve">ПАСПОРТ НА ОЧИЩЕННЫЙ ВАЛ.        </t>
    </r>
    <r>
      <rPr>
        <b/>
        <sz val="11"/>
        <color theme="1"/>
        <rFont val="Calibri"/>
        <family val="2"/>
        <charset val="204"/>
        <scheme val="minor"/>
      </rPr>
      <t>Диагностика.</t>
    </r>
  </si>
  <si>
    <t xml:space="preserve">     Фото 1</t>
  </si>
  <si>
    <t>Фото 2</t>
  </si>
  <si>
    <t>Фото 1</t>
  </si>
  <si>
    <t>ЛЪ</t>
  </si>
  <si>
    <t>Наблюдение ячеек в поляризованном свете позволяет увидеть степень очистки вала. В поляризованном свете, стенки и донышки ячеек без краски (лака) - блестят.</t>
  </si>
  <si>
    <t>10</t>
  </si>
  <si>
    <t xml:space="preserve">Визуально в обычном свете, стенки могут выглядеть темными. Однако блестящие донышки (зона 2) и наблюдение в поляризованном свете (параметры вала) показывает нам, что краска из ячейки полностью удалена. </t>
  </si>
  <si>
    <t xml:space="preserve">О степени очистки вала можно судить по глубине резкости: На  фотографии зоны №1 в фокусе перемычки, на данной фотографии в фокусе блестящие донышки ячеек. </t>
  </si>
  <si>
    <r>
      <t xml:space="preserve">ПАСПОРТ НА ОЧИЩЕННЫЙ ВАЛ v.3.0.         </t>
    </r>
    <r>
      <rPr>
        <b/>
        <sz val="11"/>
        <color theme="1"/>
        <rFont val="Calibri"/>
        <family val="2"/>
        <charset val="204"/>
        <scheme val="minor"/>
      </rPr>
      <t>Параметры вала.</t>
    </r>
  </si>
  <si>
    <t>Фото 1 (Перемычки)</t>
  </si>
  <si>
    <t>Фото 2 (донышки)</t>
  </si>
  <si>
    <t>Z19805</t>
  </si>
  <si>
    <t>|20.02.2013 | www.lasercleaning.ru | anilox@lasercleaning.ru |</t>
  </si>
  <si>
    <t>Фото 2, после очистки (200x)</t>
  </si>
  <si>
    <t>Фото 2, до очистки (200x)</t>
  </si>
  <si>
    <t>Фото 1, до очистки (200x)</t>
  </si>
  <si>
    <t>Фото 1,  после очистки (200x)</t>
  </si>
  <si>
    <t>190068, Санкт-Петербург, пр. Римского-Корсакова, д. 90, лит. C</t>
  </si>
  <si>
    <t>Петр</t>
  </si>
  <si>
    <t>8(812)945231,</t>
  </si>
  <si>
    <t>xxx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</si>
</sst>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0"/>
    <numFmt numFmtId="166" formatCode="0.0%"/>
  </numFmts>
  <fonts count="35">
    <font>
      <sz val="11"/>
      <color theme="1"/>
      <name val="Calibri"/>
      <family val="2"/>
      <charset val="204"/>
      <scheme val="minor"/>
    </font>
    <font>
      <vertAlign val="superscript"/>
      <sz val="11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8"/>
      <color theme="10"/>
      <name val="Calibri"/>
      <family val="2"/>
      <charset val="204"/>
    </font>
    <font>
      <b/>
      <u/>
      <sz val="12"/>
      <color theme="1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8"/>
      <color theme="2" tint="-9.9978637043366805E-2"/>
      <name val="Calibri"/>
      <family val="2"/>
      <charset val="204"/>
    </font>
    <font>
      <sz val="11"/>
      <color theme="2" tint="-9.9978637043366805E-2"/>
      <name val="Calibri"/>
      <family val="2"/>
      <charset val="204"/>
      <scheme val="minor"/>
    </font>
    <font>
      <u/>
      <sz val="11"/>
      <color theme="2" tint="-9.9978637043366805E-2"/>
      <name val="Calibri"/>
      <family val="2"/>
      <charset val="204"/>
    </font>
    <font>
      <u/>
      <sz val="20"/>
      <color rgb="FF0070C0"/>
      <name val="Calibri"/>
      <family val="2"/>
      <charset val="204"/>
    </font>
    <font>
      <sz val="11"/>
      <color rgb="FF0070C0"/>
      <name val="Calibri"/>
      <family val="2"/>
      <charset val="204"/>
      <scheme val="minor"/>
    </font>
    <font>
      <u/>
      <sz val="14"/>
      <color rgb="FF0070C0"/>
      <name val="Calibri"/>
      <family val="2"/>
      <charset val="204"/>
    </font>
    <font>
      <u/>
      <sz val="16"/>
      <color rgb="FF0070C0"/>
      <name val="Calibri"/>
      <family val="2"/>
      <charset val="204"/>
    </font>
    <font>
      <u/>
      <sz val="18"/>
      <color rgb="FF0070C0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theme="0" tint="-0.14999847407452621"/>
      <name val="Calibri"/>
      <family val="2"/>
      <charset val="204"/>
      <scheme val="minor"/>
    </font>
    <font>
      <b/>
      <u/>
      <sz val="36"/>
      <name val="Constantia"/>
      <family val="1"/>
      <charset val="204"/>
    </font>
    <font>
      <b/>
      <sz val="11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275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1" fontId="0" fillId="0" borderId="0" xfId="0" applyNumberForma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1" xfId="0" applyFill="1" applyBorder="1"/>
    <xf numFmtId="0" fontId="0" fillId="3" borderId="6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Border="1"/>
    <xf numFmtId="0" fontId="0" fillId="4" borderId="2" xfId="0" applyFill="1" applyBorder="1"/>
    <xf numFmtId="0" fontId="0" fillId="0" borderId="0" xfId="0" applyFill="1" applyBorder="1"/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49" fontId="6" fillId="0" borderId="10" xfId="0" applyNumberFormat="1" applyFont="1" applyFill="1" applyBorder="1" applyAlignment="1">
      <alignment horizontal="right"/>
    </xf>
    <xf numFmtId="0" fontId="0" fillId="0" borderId="6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5" fillId="4" borderId="1" xfId="0" applyFont="1" applyFill="1" applyBorder="1"/>
    <xf numFmtId="0" fontId="0" fillId="2" borderId="1" xfId="0" applyFont="1" applyFill="1" applyBorder="1"/>
    <xf numFmtId="0" fontId="7" fillId="0" borderId="0" xfId="1" applyFont="1" applyBorder="1" applyAlignment="1" applyProtection="1"/>
    <xf numFmtId="0" fontId="0" fillId="0" borderId="0" xfId="0" applyAlignment="1">
      <alignment horizontal="center"/>
    </xf>
    <xf numFmtId="0" fontId="0" fillId="0" borderId="12" xfId="0" applyBorder="1"/>
    <xf numFmtId="0" fontId="0" fillId="3" borderId="12" xfId="0" applyFill="1" applyBorder="1" applyAlignment="1">
      <alignment horizontal="right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3" borderId="15" xfId="0" applyFill="1" applyBorder="1" applyAlignment="1"/>
    <xf numFmtId="0" fontId="0" fillId="3" borderId="16" xfId="0" applyFill="1" applyBorder="1" applyAlignment="1"/>
    <xf numFmtId="0" fontId="0" fillId="0" borderId="17" xfId="0" applyBorder="1" applyAlignment="1">
      <alignment horizontal="center"/>
    </xf>
    <xf numFmtId="0" fontId="0" fillId="0" borderId="18" xfId="0" applyFill="1" applyBorder="1"/>
    <xf numFmtId="2" fontId="5" fillId="0" borderId="6" xfId="0" applyNumberFormat="1" applyFont="1" applyFill="1" applyBorder="1" applyAlignment="1">
      <alignment horizontal="center"/>
    </xf>
    <xf numFmtId="0" fontId="0" fillId="0" borderId="7" xfId="0" applyFill="1" applyBorder="1"/>
    <xf numFmtId="0" fontId="0" fillId="0" borderId="19" xfId="0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49" fontId="6" fillId="0" borderId="20" xfId="0" applyNumberFormat="1" applyFont="1" applyFill="1" applyBorder="1" applyAlignment="1"/>
    <xf numFmtId="0" fontId="0" fillId="0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/>
    <xf numFmtId="0" fontId="0" fillId="3" borderId="0" xfId="0" applyFill="1" applyBorder="1" applyAlignment="1">
      <alignment horizontal="center"/>
    </xf>
    <xf numFmtId="0" fontId="0" fillId="0" borderId="0" xfId="0" applyAlignment="1">
      <alignment horizontal="center"/>
    </xf>
    <xf numFmtId="1" fontId="6" fillId="0" borderId="19" xfId="0" applyNumberFormat="1" applyFont="1" applyFill="1" applyBorder="1" applyAlignment="1">
      <alignment horizontal="left"/>
    </xf>
    <xf numFmtId="49" fontId="0" fillId="0" borderId="21" xfId="0" applyNumberFormat="1" applyBorder="1" applyAlignment="1">
      <alignment horizontal="left"/>
    </xf>
    <xf numFmtId="0" fontId="6" fillId="0" borderId="21" xfId="0" applyFont="1" applyBorder="1" applyAlignment="1">
      <alignment horizontal="right"/>
    </xf>
    <xf numFmtId="0" fontId="0" fillId="0" borderId="13" xfId="0" applyBorder="1"/>
    <xf numFmtId="0" fontId="0" fillId="0" borderId="25" xfId="0" applyBorder="1"/>
    <xf numFmtId="0" fontId="0" fillId="3" borderId="17" xfId="0" applyFill="1" applyBorder="1" applyAlignment="1"/>
    <xf numFmtId="0" fontId="0" fillId="2" borderId="0" xfId="0" applyFill="1" applyAlignment="1"/>
    <xf numFmtId="49" fontId="10" fillId="0" borderId="15" xfId="0" applyNumberFormat="1" applyFont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0" borderId="0" xfId="0"/>
    <xf numFmtId="0" fontId="11" fillId="3" borderId="21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0" fillId="0" borderId="10" xfId="0" applyBorder="1"/>
    <xf numFmtId="0" fontId="0" fillId="0" borderId="14" xfId="0" applyBorder="1"/>
    <xf numFmtId="165" fontId="0" fillId="0" borderId="20" xfId="0" applyNumberFormat="1" applyBorder="1" applyAlignment="1">
      <alignment horizontal="right"/>
    </xf>
    <xf numFmtId="0" fontId="0" fillId="0" borderId="12" xfId="0" applyFill="1" applyBorder="1" applyAlignment="1">
      <alignment horizontal="left"/>
    </xf>
    <xf numFmtId="165" fontId="12" fillId="3" borderId="29" xfId="0" applyNumberFormat="1" applyFont="1" applyFill="1" applyBorder="1" applyAlignment="1">
      <alignment horizontal="center" wrapText="1"/>
    </xf>
    <xf numFmtId="166" fontId="0" fillId="0" borderId="20" xfId="0" applyNumberFormat="1" applyFill="1" applyBorder="1" applyAlignment="1">
      <alignment horizontal="center"/>
    </xf>
    <xf numFmtId="0" fontId="0" fillId="3" borderId="30" xfId="0" applyFill="1" applyBorder="1" applyAlignment="1"/>
    <xf numFmtId="0" fontId="0" fillId="0" borderId="31" xfId="0" applyFill="1" applyBorder="1" applyAlignment="1">
      <alignment horizontal="center"/>
    </xf>
    <xf numFmtId="0" fontId="0" fillId="0" borderId="0" xfId="0" applyNumberFormat="1"/>
    <xf numFmtId="164" fontId="0" fillId="0" borderId="21" xfId="0" applyNumberFormat="1" applyFill="1" applyBorder="1" applyAlignment="1">
      <alignment horizontal="center"/>
    </xf>
    <xf numFmtId="1" fontId="0" fillId="0" borderId="16" xfId="0" applyNumberFormat="1" applyFill="1" applyBorder="1" applyAlignment="1">
      <alignment horizontal="center"/>
    </xf>
    <xf numFmtId="0" fontId="0" fillId="0" borderId="0" xfId="0" applyAlignment="1"/>
    <xf numFmtId="0" fontId="14" fillId="4" borderId="32" xfId="0" applyFont="1" applyFill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49" fontId="0" fillId="0" borderId="0" xfId="0" applyNumberFormat="1" applyBorder="1" applyAlignment="1">
      <alignment horizontal="right"/>
    </xf>
    <xf numFmtId="0" fontId="22" fillId="0" borderId="11" xfId="0" applyFont="1" applyBorder="1" applyAlignment="1">
      <alignment horizontal="center"/>
    </xf>
    <xf numFmtId="164" fontId="6" fillId="0" borderId="10" xfId="0" applyNumberFormat="1" applyFont="1" applyFill="1" applyBorder="1" applyAlignment="1">
      <alignment horizontal="center"/>
    </xf>
    <xf numFmtId="0" fontId="0" fillId="7" borderId="0" xfId="0" applyFill="1"/>
    <xf numFmtId="0" fontId="0" fillId="7" borderId="0" xfId="0" applyFill="1" applyBorder="1"/>
    <xf numFmtId="0" fontId="6" fillId="7" borderId="0" xfId="0" applyFont="1" applyFill="1" applyBorder="1" applyAlignment="1">
      <alignment wrapText="1"/>
    </xf>
    <xf numFmtId="0" fontId="6" fillId="7" borderId="0" xfId="0" applyFont="1" applyFill="1" applyBorder="1" applyAlignment="1">
      <alignment horizontal="right" wrapText="1"/>
    </xf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0" fillId="7" borderId="28" xfId="0" applyFill="1" applyBorder="1"/>
    <xf numFmtId="165" fontId="0" fillId="7" borderId="28" xfId="0" applyNumberFormat="1" applyFill="1" applyBorder="1" applyAlignment="1">
      <alignment horizontal="right"/>
    </xf>
    <xf numFmtId="0" fontId="0" fillId="7" borderId="28" xfId="0" applyFill="1" applyBorder="1" applyAlignment="1">
      <alignment horizontal="right"/>
    </xf>
    <xf numFmtId="0" fontId="6" fillId="7" borderId="27" xfId="0" applyFont="1" applyFill="1" applyBorder="1" applyAlignment="1">
      <alignment wrapText="1"/>
    </xf>
    <xf numFmtId="0" fontId="6" fillId="7" borderId="27" xfId="0" applyFont="1" applyFill="1" applyBorder="1" applyAlignment="1">
      <alignment horizontal="right" wrapText="1"/>
    </xf>
    <xf numFmtId="0" fontId="4" fillId="7" borderId="0" xfId="1" applyFill="1" applyAlignment="1" applyProtection="1"/>
    <xf numFmtId="0" fontId="5" fillId="7" borderId="0" xfId="0" applyFont="1" applyFill="1" applyAlignment="1"/>
    <xf numFmtId="0" fontId="3" fillId="7" borderId="6" xfId="0" applyFont="1" applyFill="1" applyBorder="1"/>
    <xf numFmtId="0" fontId="0" fillId="7" borderId="6" xfId="0" applyFill="1" applyBorder="1"/>
    <xf numFmtId="0" fontId="0" fillId="7" borderId="1" xfId="0" applyFill="1" applyBorder="1"/>
    <xf numFmtId="0" fontId="0" fillId="7" borderId="2" xfId="0" applyFill="1" applyBorder="1"/>
    <xf numFmtId="0" fontId="0" fillId="7" borderId="24" xfId="0" applyFill="1" applyBorder="1"/>
    <xf numFmtId="49" fontId="0" fillId="7" borderId="22" xfId="0" applyNumberFormat="1" applyFill="1" applyBorder="1" applyAlignment="1">
      <alignment horizontal="right"/>
    </xf>
    <xf numFmtId="0" fontId="6" fillId="7" borderId="22" xfId="0" applyFont="1" applyFill="1" applyBorder="1" applyAlignment="1">
      <alignment horizontal="left"/>
    </xf>
    <xf numFmtId="0" fontId="9" fillId="7" borderId="22" xfId="0" applyFont="1" applyFill="1" applyBorder="1"/>
    <xf numFmtId="0" fontId="0" fillId="7" borderId="22" xfId="0" applyFill="1" applyBorder="1"/>
    <xf numFmtId="0" fontId="6" fillId="7" borderId="22" xfId="0" applyFont="1" applyFill="1" applyBorder="1"/>
    <xf numFmtId="0" fontId="0" fillId="7" borderId="23" xfId="0" applyFill="1" applyBorder="1"/>
    <xf numFmtId="0" fontId="0" fillId="7" borderId="1" xfId="0" applyFill="1" applyBorder="1" applyAlignment="1"/>
    <xf numFmtId="0" fontId="0" fillId="7" borderId="0" xfId="0" applyFill="1" applyBorder="1" applyAlignment="1"/>
    <xf numFmtId="0" fontId="8" fillId="7" borderId="1" xfId="1" applyFont="1" applyFill="1" applyBorder="1" applyAlignment="1" applyProtection="1"/>
    <xf numFmtId="0" fontId="8" fillId="7" borderId="0" xfId="1" applyFont="1" applyFill="1" applyBorder="1" applyAlignment="1" applyProtection="1">
      <alignment horizontal="center"/>
    </xf>
    <xf numFmtId="0" fontId="8" fillId="7" borderId="1" xfId="1" applyFont="1" applyFill="1" applyBorder="1" applyAlignment="1" applyProtection="1">
      <alignment horizontal="center"/>
    </xf>
    <xf numFmtId="0" fontId="8" fillId="7" borderId="0" xfId="1" applyFont="1" applyFill="1" applyBorder="1" applyAlignment="1" applyProtection="1">
      <alignment horizontal="right"/>
    </xf>
    <xf numFmtId="0" fontId="8" fillId="7" borderId="0" xfId="1" applyFont="1" applyFill="1" applyBorder="1" applyAlignment="1" applyProtection="1"/>
    <xf numFmtId="0" fontId="8" fillId="7" borderId="2" xfId="1" applyFont="1" applyFill="1" applyBorder="1" applyAlignment="1" applyProtection="1">
      <alignment horizontal="center"/>
    </xf>
    <xf numFmtId="0" fontId="0" fillId="7" borderId="2" xfId="0" applyFill="1" applyBorder="1" applyAlignment="1"/>
    <xf numFmtId="0" fontId="7" fillId="7" borderId="0" xfId="1" applyFont="1" applyFill="1" applyBorder="1" applyAlignment="1" applyProtection="1"/>
    <xf numFmtId="0" fontId="7" fillId="7" borderId="0" xfId="1" applyFont="1" applyFill="1" applyBorder="1" applyAlignment="1" applyProtection="1">
      <alignment horizontal="center"/>
    </xf>
    <xf numFmtId="0" fontId="24" fillId="7" borderId="0" xfId="0" applyFont="1" applyFill="1"/>
    <xf numFmtId="0" fontId="24" fillId="5" borderId="0" xfId="0" applyFont="1" applyFill="1"/>
    <xf numFmtId="0" fontId="24" fillId="0" borderId="0" xfId="0" applyFont="1"/>
    <xf numFmtId="0" fontId="26" fillId="6" borderId="0" xfId="1" applyFont="1" applyFill="1" applyAlignment="1" applyProtection="1">
      <alignment vertical="center" textRotation="90"/>
    </xf>
    <xf numFmtId="0" fontId="27" fillId="7" borderId="0" xfId="0" applyFont="1" applyFill="1"/>
    <xf numFmtId="0" fontId="27" fillId="5" borderId="0" xfId="0" applyFont="1" applyFill="1"/>
    <xf numFmtId="0" fontId="27" fillId="0" borderId="0" xfId="0" applyFont="1"/>
    <xf numFmtId="0" fontId="28" fillId="6" borderId="0" xfId="1" applyFont="1" applyFill="1" applyBorder="1" applyAlignment="1" applyProtection="1">
      <alignment vertical="center" textRotation="180"/>
    </xf>
    <xf numFmtId="0" fontId="30" fillId="6" borderId="0" xfId="1" applyFont="1" applyFill="1" applyAlignment="1" applyProtection="1">
      <alignment vertical="center" textRotation="180"/>
    </xf>
    <xf numFmtId="0" fontId="29" fillId="6" borderId="0" xfId="1" applyFont="1" applyFill="1" applyBorder="1" applyAlignment="1" applyProtection="1">
      <alignment vertical="center" textRotation="180"/>
    </xf>
    <xf numFmtId="49" fontId="27" fillId="5" borderId="0" xfId="0" applyNumberFormat="1" applyFont="1" applyFill="1" applyAlignment="1">
      <alignment vertical="center" wrapText="1"/>
    </xf>
    <xf numFmtId="49" fontId="27" fillId="5" borderId="0" xfId="0" applyNumberFormat="1" applyFont="1" applyFill="1" applyAlignment="1">
      <alignment horizontal="center" vertical="center" wrapText="1"/>
    </xf>
    <xf numFmtId="0" fontId="20" fillId="7" borderId="0" xfId="0" applyFont="1" applyFill="1" applyAlignment="1"/>
    <xf numFmtId="1" fontId="13" fillId="7" borderId="0" xfId="0" applyNumberFormat="1" applyFont="1" applyFill="1" applyAlignment="1"/>
    <xf numFmtId="164" fontId="13" fillId="7" borderId="0" xfId="0" applyNumberFormat="1" applyFont="1" applyFill="1" applyAlignment="1">
      <alignment horizontal="right"/>
    </xf>
    <xf numFmtId="1" fontId="13" fillId="7" borderId="0" xfId="0" applyNumberFormat="1" applyFont="1" applyFill="1" applyAlignment="1">
      <alignment horizontal="left"/>
    </xf>
    <xf numFmtId="0" fontId="0" fillId="6" borderId="0" xfId="0" applyFill="1" applyAlignment="1"/>
    <xf numFmtId="0" fontId="0" fillId="7" borderId="0" xfId="0" applyFill="1" applyAlignment="1"/>
    <xf numFmtId="0" fontId="0" fillId="0" borderId="10" xfId="0" applyBorder="1" applyAlignment="1">
      <alignment horizontal="left"/>
    </xf>
    <xf numFmtId="0" fontId="0" fillId="0" borderId="14" xfId="0" applyBorder="1" applyAlignment="1">
      <alignment horizontal="left"/>
    </xf>
    <xf numFmtId="0" fontId="6" fillId="5" borderId="0" xfId="0" applyFont="1" applyFill="1" applyAlignment="1">
      <alignment horizontal="center" wrapText="1"/>
    </xf>
    <xf numFmtId="0" fontId="0" fillId="3" borderId="21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14" fontId="4" fillId="2" borderId="0" xfId="1" applyNumberFormat="1" applyFill="1" applyAlignment="1" applyProtection="1">
      <alignment horizontal="center"/>
    </xf>
    <xf numFmtId="0" fontId="4" fillId="2" borderId="0" xfId="1" applyFill="1" applyAlignment="1" applyProtection="1">
      <alignment horizontal="center"/>
    </xf>
    <xf numFmtId="0" fontId="25" fillId="6" borderId="0" xfId="1" applyFont="1" applyFill="1" applyAlignment="1" applyProtection="1">
      <alignment horizontal="center" vertical="center"/>
    </xf>
    <xf numFmtId="0" fontId="0" fillId="6" borderId="0" xfId="0" applyFill="1" applyAlignment="1">
      <alignment horizontal="center"/>
    </xf>
    <xf numFmtId="0" fontId="33" fillId="6" borderId="0" xfId="1" applyFont="1" applyFill="1" applyAlignment="1" applyProtection="1">
      <alignment horizontal="center" vertical="center" textRotation="90"/>
    </xf>
    <xf numFmtId="0" fontId="5" fillId="4" borderId="18" xfId="0" applyFont="1" applyFill="1" applyBorder="1" applyAlignment="1">
      <alignment horizontal="left"/>
    </xf>
    <xf numFmtId="0" fontId="5" fillId="4" borderId="6" xfId="0" applyFont="1" applyFill="1" applyBorder="1" applyAlignment="1">
      <alignment horizontal="left"/>
    </xf>
    <xf numFmtId="0" fontId="0" fillId="4" borderId="8" xfId="0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0" fontId="0" fillId="4" borderId="36" xfId="0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center"/>
    </xf>
    <xf numFmtId="0" fontId="23" fillId="6" borderId="0" xfId="1" applyFont="1" applyFill="1" applyAlignment="1" applyProtection="1">
      <alignment horizontal="center" vertical="center" textRotation="180"/>
    </xf>
    <xf numFmtId="0" fontId="5" fillId="7" borderId="0" xfId="0" applyFont="1" applyFill="1" applyAlignment="1">
      <alignment horizontal="center"/>
    </xf>
    <xf numFmtId="0" fontId="0" fillId="0" borderId="12" xfId="0" applyBorder="1" applyAlignment="1">
      <alignment horizontal="left"/>
    </xf>
    <xf numFmtId="0" fontId="6" fillId="3" borderId="26" xfId="0" applyFont="1" applyFill="1" applyBorder="1" applyAlignment="1">
      <alignment horizontal="center" wrapText="1"/>
    </xf>
    <xf numFmtId="0" fontId="6" fillId="3" borderId="13" xfId="0" applyFont="1" applyFill="1" applyBorder="1" applyAlignment="1">
      <alignment horizontal="center" wrapText="1"/>
    </xf>
    <xf numFmtId="0" fontId="0" fillId="2" borderId="0" xfId="0" applyFill="1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13" xfId="0" applyBorder="1" applyAlignment="1">
      <alignment horizontal="left"/>
    </xf>
    <xf numFmtId="49" fontId="5" fillId="0" borderId="11" xfId="0" applyNumberFormat="1" applyFont="1" applyBorder="1" applyAlignment="1">
      <alignment horizontal="center"/>
    </xf>
    <xf numFmtId="49" fontId="5" fillId="0" borderId="33" xfId="0" applyNumberFormat="1" applyFont="1" applyBorder="1" applyAlignment="1">
      <alignment horizontal="center"/>
    </xf>
    <xf numFmtId="0" fontId="6" fillId="3" borderId="26" xfId="0" applyFont="1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3" borderId="21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/>
    </xf>
    <xf numFmtId="0" fontId="0" fillId="0" borderId="10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49" fontId="5" fillId="7" borderId="0" xfId="0" applyNumberFormat="1" applyFont="1" applyFill="1" applyAlignment="1">
      <alignment horizontal="center" wrapText="1"/>
    </xf>
    <xf numFmtId="165" fontId="15" fillId="7" borderId="1" xfId="0" applyNumberFormat="1" applyFont="1" applyFill="1" applyBorder="1" applyAlignment="1">
      <alignment horizontal="center" wrapText="1"/>
    </xf>
    <xf numFmtId="165" fontId="15" fillId="7" borderId="3" xfId="0" applyNumberFormat="1" applyFont="1" applyFill="1" applyBorder="1" applyAlignment="1">
      <alignment horizontal="center" wrapText="1"/>
    </xf>
    <xf numFmtId="164" fontId="0" fillId="7" borderId="0" xfId="0" applyNumberFormat="1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0" fontId="0" fillId="7" borderId="13" xfId="0" applyFill="1" applyBorder="1" applyAlignment="1">
      <alignment horizontal="left"/>
    </xf>
    <xf numFmtId="0" fontId="0" fillId="7" borderId="5" xfId="0" applyFill="1" applyBorder="1" applyAlignment="1">
      <alignment horizontal="left"/>
    </xf>
    <xf numFmtId="49" fontId="10" fillId="7" borderId="22" xfId="0" applyNumberFormat="1" applyFont="1" applyFill="1" applyBorder="1" applyAlignment="1">
      <alignment horizontal="center"/>
    </xf>
    <xf numFmtId="0" fontId="28" fillId="6" borderId="0" xfId="1" applyFont="1" applyFill="1" applyBorder="1" applyAlignment="1" applyProtection="1">
      <alignment horizontal="center" vertical="center" textRotation="180"/>
    </xf>
    <xf numFmtId="0" fontId="29" fillId="6" borderId="0" xfId="1" applyFont="1" applyFill="1" applyBorder="1" applyAlignment="1" applyProtection="1">
      <alignment horizontal="center" vertical="center" textRotation="180"/>
    </xf>
    <xf numFmtId="0" fontId="29" fillId="6" borderId="4" xfId="1" applyFont="1" applyFill="1" applyBorder="1" applyAlignment="1" applyProtection="1">
      <alignment horizontal="center" vertical="center" textRotation="180"/>
    </xf>
    <xf numFmtId="0" fontId="29" fillId="6" borderId="6" xfId="1" applyFont="1" applyFill="1" applyBorder="1" applyAlignment="1" applyProtection="1">
      <alignment horizontal="center" vertical="center" textRotation="180"/>
    </xf>
    <xf numFmtId="0" fontId="0" fillId="2" borderId="0" xfId="0" applyFill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/>
    </xf>
    <xf numFmtId="0" fontId="5" fillId="3" borderId="45" xfId="0" applyFont="1" applyFill="1" applyBorder="1" applyAlignment="1">
      <alignment horizontal="center"/>
    </xf>
    <xf numFmtId="49" fontId="5" fillId="3" borderId="18" xfId="0" applyNumberFormat="1" applyFont="1" applyFill="1" applyBorder="1" applyAlignment="1">
      <alignment horizontal="center" wrapText="1"/>
    </xf>
    <xf numFmtId="49" fontId="5" fillId="3" borderId="6" xfId="0" applyNumberFormat="1" applyFont="1" applyFill="1" applyBorder="1" applyAlignment="1">
      <alignment horizontal="center" wrapText="1"/>
    </xf>
    <xf numFmtId="49" fontId="5" fillId="3" borderId="7" xfId="0" applyNumberFormat="1" applyFont="1" applyFill="1" applyBorder="1" applyAlignment="1">
      <alignment horizontal="center" wrapText="1"/>
    </xf>
    <xf numFmtId="49" fontId="5" fillId="3" borderId="1" xfId="0" applyNumberFormat="1" applyFont="1" applyFill="1" applyBorder="1" applyAlignment="1">
      <alignment horizontal="center" wrapText="1"/>
    </xf>
    <xf numFmtId="49" fontId="5" fillId="3" borderId="0" xfId="0" applyNumberFormat="1" applyFont="1" applyFill="1" applyBorder="1" applyAlignment="1">
      <alignment horizontal="center" wrapText="1"/>
    </xf>
    <xf numFmtId="49" fontId="5" fillId="3" borderId="2" xfId="0" applyNumberFormat="1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164" fontId="0" fillId="0" borderId="21" xfId="0" applyNumberFormat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0" fillId="0" borderId="10" xfId="0" applyNumberFormat="1" applyBorder="1" applyAlignment="1">
      <alignment horizontal="right"/>
    </xf>
    <xf numFmtId="49" fontId="5" fillId="3" borderId="15" xfId="0" applyNumberFormat="1" applyFont="1" applyFill="1" applyBorder="1" applyAlignment="1">
      <alignment horizontal="center" wrapText="1"/>
    </xf>
    <xf numFmtId="49" fontId="5" fillId="3" borderId="34" xfId="0" applyNumberFormat="1" applyFont="1" applyFill="1" applyBorder="1" applyAlignment="1">
      <alignment horizontal="center" wrapText="1"/>
    </xf>
    <xf numFmtId="49" fontId="5" fillId="3" borderId="41" xfId="0" applyNumberFormat="1" applyFont="1" applyFill="1" applyBorder="1" applyAlignment="1">
      <alignment horizontal="center" wrapText="1"/>
    </xf>
    <xf numFmtId="49" fontId="5" fillId="3" borderId="16" xfId="0" applyNumberFormat="1" applyFont="1" applyFill="1" applyBorder="1" applyAlignment="1">
      <alignment horizontal="center" wrapText="1"/>
    </xf>
    <xf numFmtId="49" fontId="5" fillId="3" borderId="19" xfId="0" applyNumberFormat="1" applyFont="1" applyFill="1" applyBorder="1" applyAlignment="1">
      <alignment horizontal="center" wrapText="1"/>
    </xf>
    <xf numFmtId="0" fontId="9" fillId="7" borderId="3" xfId="0" applyFont="1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0" fontId="9" fillId="0" borderId="26" xfId="0" applyFont="1" applyBorder="1" applyAlignment="1">
      <alignment horizontal="center" wrapText="1"/>
    </xf>
    <xf numFmtId="0" fontId="9" fillId="0" borderId="21" xfId="0" applyFont="1" applyBorder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9" fillId="0" borderId="39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0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1" fontId="0" fillId="0" borderId="26" xfId="0" applyNumberForma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9" fontId="0" fillId="0" borderId="21" xfId="0" applyNumberFormat="1" applyBorder="1" applyAlignment="1">
      <alignment horizontal="center"/>
    </xf>
    <xf numFmtId="9" fontId="0" fillId="0" borderId="13" xfId="0" applyNumberFormat="1" applyBorder="1" applyAlignment="1">
      <alignment horizontal="center"/>
    </xf>
    <xf numFmtId="9" fontId="0" fillId="0" borderId="10" xfId="0" applyNumberForma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49" fontId="5" fillId="3" borderId="42" xfId="0" applyNumberFormat="1" applyFont="1" applyFill="1" applyBorder="1" applyAlignment="1">
      <alignment horizontal="center" wrapText="1"/>
    </xf>
    <xf numFmtId="49" fontId="5" fillId="3" borderId="27" xfId="0" applyNumberFormat="1" applyFont="1" applyFill="1" applyBorder="1" applyAlignment="1">
      <alignment horizontal="center" wrapText="1"/>
    </xf>
    <xf numFmtId="49" fontId="5" fillId="3" borderId="43" xfId="0" applyNumberFormat="1" applyFont="1" applyFill="1" applyBorder="1" applyAlignment="1">
      <alignment horizontal="center" wrapText="1"/>
    </xf>
    <xf numFmtId="49" fontId="5" fillId="3" borderId="44" xfId="0" applyNumberFormat="1" applyFont="1" applyFill="1" applyBorder="1" applyAlignment="1">
      <alignment horizontal="center" wrapText="1"/>
    </xf>
    <xf numFmtId="0" fontId="23" fillId="6" borderId="0" xfId="1" applyFont="1" applyFill="1" applyAlignment="1" applyProtection="1">
      <alignment horizontal="center" vertical="center" textRotation="90"/>
    </xf>
    <xf numFmtId="0" fontId="4" fillId="7" borderId="1" xfId="1" applyFill="1" applyBorder="1" applyAlignment="1" applyProtection="1">
      <alignment horizontal="center"/>
    </xf>
    <xf numFmtId="0" fontId="4" fillId="7" borderId="0" xfId="1" applyFill="1" applyBorder="1" applyAlignment="1" applyProtection="1">
      <alignment horizontal="center"/>
    </xf>
    <xf numFmtId="0" fontId="4" fillId="7" borderId="2" xfId="1" applyFill="1" applyBorder="1" applyAlignment="1" applyProtection="1">
      <alignment horizontal="center"/>
    </xf>
    <xf numFmtId="0" fontId="5" fillId="7" borderId="37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7" borderId="33" xfId="0" applyFont="1" applyFill="1" applyBorder="1" applyAlignment="1">
      <alignment horizontal="center"/>
    </xf>
    <xf numFmtId="1" fontId="16" fillId="0" borderId="0" xfId="0" applyNumberFormat="1" applyFont="1" applyBorder="1" applyAlignment="1">
      <alignment horizontal="left"/>
    </xf>
    <xf numFmtId="1" fontId="16" fillId="0" borderId="2" xfId="0" applyNumberFormat="1" applyFont="1" applyBorder="1" applyAlignment="1">
      <alignment horizontal="left"/>
    </xf>
    <xf numFmtId="0" fontId="5" fillId="0" borderId="24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17" fillId="7" borderId="1" xfId="1" applyFont="1" applyFill="1" applyBorder="1" applyAlignment="1" applyProtection="1">
      <alignment horizontal="center"/>
    </xf>
    <xf numFmtId="0" fontId="17" fillId="7" borderId="0" xfId="1" applyFont="1" applyFill="1" applyBorder="1" applyAlignment="1" applyProtection="1">
      <alignment horizontal="center"/>
    </xf>
    <xf numFmtId="0" fontId="0" fillId="7" borderId="1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49" fontId="5" fillId="0" borderId="18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26" fillId="6" borderId="0" xfId="1" applyFont="1" applyFill="1" applyAlignment="1" applyProtection="1">
      <alignment horizontal="center" vertical="center" textRotation="90"/>
    </xf>
    <xf numFmtId="49" fontId="6" fillId="5" borderId="0" xfId="0" applyNumberFormat="1" applyFont="1" applyFill="1" applyAlignment="1">
      <alignment horizontal="center" vertical="center" wrapText="1"/>
    </xf>
    <xf numFmtId="0" fontId="31" fillId="3" borderId="0" xfId="0" applyFont="1" applyFill="1" applyBorder="1" applyAlignment="1">
      <alignment horizontal="center"/>
    </xf>
    <xf numFmtId="0" fontId="31" fillId="3" borderId="0" xfId="0" applyFont="1" applyFill="1" applyAlignment="1">
      <alignment horizontal="center"/>
    </xf>
    <xf numFmtId="0" fontId="34" fillId="3" borderId="0" xfId="0" applyFont="1" applyFill="1" applyBorder="1" applyAlignment="1">
      <alignment horizontal="center"/>
    </xf>
    <xf numFmtId="0" fontId="32" fillId="3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30" fillId="6" borderId="0" xfId="1" applyFont="1" applyFill="1" applyBorder="1" applyAlignment="1" applyProtection="1">
      <alignment horizontal="center" vertical="center" textRotation="90"/>
    </xf>
    <xf numFmtId="2" fontId="31" fillId="3" borderId="0" xfId="0" applyNumberFormat="1" applyFont="1" applyFill="1" applyBorder="1" applyAlignment="1">
      <alignment horizontal="center"/>
    </xf>
    <xf numFmtId="2" fontId="32" fillId="3" borderId="0" xfId="0" applyNumberFormat="1" applyFont="1" applyFill="1" applyBorder="1" applyAlignment="1">
      <alignment horizontal="center"/>
    </xf>
    <xf numFmtId="2" fontId="31" fillId="3" borderId="0" xfId="0" applyNumberFormat="1" applyFont="1" applyFill="1" applyAlignment="1">
      <alignment horizontal="center"/>
    </xf>
    <xf numFmtId="2" fontId="32" fillId="3" borderId="0" xfId="0" applyNumberFormat="1" applyFont="1" applyFill="1" applyAlignment="1">
      <alignment horizontal="center"/>
    </xf>
    <xf numFmtId="49" fontId="0" fillId="5" borderId="0" xfId="0" applyNumberFormat="1" applyFill="1" applyAlignment="1">
      <alignment horizontal="center" vertical="center" wrapText="1"/>
    </xf>
    <xf numFmtId="0" fontId="7" fillId="6" borderId="0" xfId="1" applyFont="1" applyFill="1" applyAlignment="1" applyProtection="1">
      <alignment horizontal="center" vertical="center" textRotation="90"/>
    </xf>
    <xf numFmtId="0" fontId="7" fillId="6" borderId="0" xfId="1" applyFont="1" applyFill="1" applyAlignment="1" applyProtection="1">
      <alignment horizontal="center" vertical="center" textRotation="180"/>
    </xf>
    <xf numFmtId="0" fontId="18" fillId="3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3" borderId="0" xfId="0" applyFont="1" applyFill="1" applyBorder="1" applyAlignment="1">
      <alignment horizontal="center"/>
    </xf>
    <xf numFmtId="14" fontId="13" fillId="7" borderId="0" xfId="0" applyNumberFormat="1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0" fontId="19" fillId="7" borderId="0" xfId="0" applyFont="1" applyFill="1" applyAlignment="1">
      <alignment horizontal="center"/>
    </xf>
    <xf numFmtId="0" fontId="21" fillId="7" borderId="0" xfId="0" applyFont="1" applyFill="1" applyAlignment="1">
      <alignment horizontal="center"/>
    </xf>
    <xf numFmtId="0" fontId="20" fillId="7" borderId="0" xfId="0" applyFont="1" applyFill="1" applyAlignment="1">
      <alignment horizontal="right"/>
    </xf>
    <xf numFmtId="1" fontId="13" fillId="7" borderId="0" xfId="0" applyNumberFormat="1" applyFont="1" applyFill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00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5;&#1072;&#1088;&#1072;&#1084;&#1077;&#1090;&#1088;&#1099; &#1074;&#1072;&#1083;&#1072;'!A50"/><Relationship Id="rId3" Type="http://schemas.openxmlformats.org/officeDocument/2006/relationships/image" Target="../media/image3.jpeg"/><Relationship Id="rId7" Type="http://schemas.openxmlformats.org/officeDocument/2006/relationships/hyperlink" Target="#'&#1055;&#1072;&#1088;&#1072;&#1084;&#1077;&#1090;&#1088;&#1099; &#1074;&#1072;&#1083;&#1072;'!A1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hyperlink" Target="#'&#1055;&#1072;&#1088;&#1072;&#1084;&#1077;&#1090;&#1088;&#1099; &#1074;&#1072;&#1083;&#1072;'!A1"/><Relationship Id="rId5" Type="http://schemas.openxmlformats.org/officeDocument/2006/relationships/hyperlink" Target="#'&#1055;&#1072;&#1088;&#1072;&#1084;&#1077;&#1090;&#1088;&#1099; &#1074;&#1072;&#1083;&#1072;'!A50"/><Relationship Id="rId10" Type="http://schemas.openxmlformats.org/officeDocument/2006/relationships/hyperlink" Target="#'&#1055;&#1072;&#1088;&#1072;&#1084;&#1077;&#1090;&#1088;&#1099; &#1074;&#1072;&#1083;&#1072;'!A1"/><Relationship Id="rId4" Type="http://schemas.openxmlformats.org/officeDocument/2006/relationships/hyperlink" Target="#&#1044;&#1080;&#1072;&#1075;&#1085;&#1086;&#1089;&#1090;&#1080;&#1082;&#1072;!A1"/><Relationship Id="rId9" Type="http://schemas.openxmlformats.org/officeDocument/2006/relationships/hyperlink" Target="#&#1044;&#1080;&#1072;&#1075;&#1085;&#1086;&#1089;&#1090;&#1080;&#1082;&#1072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hyperlink" Target="#&#1079;&#1086;&#1085;&#1072;1!A50"/><Relationship Id="rId18" Type="http://schemas.openxmlformats.org/officeDocument/2006/relationships/hyperlink" Target="#&#1079;&#1086;&#1085;&#1072;1!A60"/><Relationship Id="rId3" Type="http://schemas.openxmlformats.org/officeDocument/2006/relationships/hyperlink" Target="#&#1079;&#1086;&#1085;&#1072;1!A1"/><Relationship Id="rId7" Type="http://schemas.openxmlformats.org/officeDocument/2006/relationships/image" Target="../media/image8.jpeg"/><Relationship Id="rId12" Type="http://schemas.openxmlformats.org/officeDocument/2006/relationships/hyperlink" Target="#&#1079;&#1086;&#1085;&#1072;1!A1"/><Relationship Id="rId17" Type="http://schemas.openxmlformats.org/officeDocument/2006/relationships/hyperlink" Target="#&#1079;&#1086;&#1085;&#1072;1!A1"/><Relationship Id="rId2" Type="http://schemas.openxmlformats.org/officeDocument/2006/relationships/image" Target="../media/image4.jpeg"/><Relationship Id="rId16" Type="http://schemas.openxmlformats.org/officeDocument/2006/relationships/hyperlink" Target="#'&#1055;&#1072;&#1088;&#1072;&#1084;&#1077;&#1090;&#1088;&#1099; &#1074;&#1072;&#1083;&#1072;'!A1"/><Relationship Id="rId1" Type="http://schemas.openxmlformats.org/officeDocument/2006/relationships/hyperlink" Target="#&#1079;&#1086;&#1085;&#1072;1!A70"/><Relationship Id="rId6" Type="http://schemas.openxmlformats.org/officeDocument/2006/relationships/image" Target="../media/image7.jpeg"/><Relationship Id="rId11" Type="http://schemas.openxmlformats.org/officeDocument/2006/relationships/hyperlink" Target="#'&#1055;&#1072;&#1088;&#1072;&#1084;&#1077;&#1090;&#1088;&#1099; &#1074;&#1072;&#1083;&#1072;'!A1"/><Relationship Id="rId5" Type="http://schemas.openxmlformats.org/officeDocument/2006/relationships/image" Target="../media/image6.jpeg"/><Relationship Id="rId15" Type="http://schemas.openxmlformats.org/officeDocument/2006/relationships/hyperlink" Target="#&#1079;&#1086;&#1085;&#1072;1!A60"/><Relationship Id="rId10" Type="http://schemas.openxmlformats.org/officeDocument/2006/relationships/hyperlink" Target="#&#1079;&#1086;&#1085;&#1072;1!A60"/><Relationship Id="rId4" Type="http://schemas.openxmlformats.org/officeDocument/2006/relationships/image" Target="../media/image5.jpeg"/><Relationship Id="rId9" Type="http://schemas.openxmlformats.org/officeDocument/2006/relationships/hyperlink" Target="#&#1079;&#1086;&#1085;&#1072;1!A1"/><Relationship Id="rId14" Type="http://schemas.openxmlformats.org/officeDocument/2006/relationships/hyperlink" Target="#&#1079;&#1086;&#1085;&#1072;1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079;&#1086;&#1085;&#1072; 2'!A50"/><Relationship Id="rId13" Type="http://schemas.openxmlformats.org/officeDocument/2006/relationships/hyperlink" Target="#&#1079;&#1086;&#1085;&#1072;1!A1"/><Relationship Id="rId3" Type="http://schemas.openxmlformats.org/officeDocument/2006/relationships/hyperlink" Target="#&#1044;&#1080;&#1072;&#1075;&#1085;&#1086;&#1089;&#1090;&#1080;&#1082;&#1072;!A1"/><Relationship Id="rId7" Type="http://schemas.openxmlformats.org/officeDocument/2006/relationships/hyperlink" Target="#&#1079;&#1086;&#1085;&#1072;1!A50"/><Relationship Id="rId12" Type="http://schemas.openxmlformats.org/officeDocument/2006/relationships/hyperlink" Target="#&#1044;&#1080;&#1072;&#1075;&#1085;&#1086;&#1089;&#1090;&#1080;&#1082;&#1072;!A1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hyperlink" Target="#'&#1079;&#1086;&#1085;&#1072; 2'!A1"/><Relationship Id="rId11" Type="http://schemas.openxmlformats.org/officeDocument/2006/relationships/hyperlink" Target="#'&#1079;&#1086;&#1085;&#1072; 2'!A1"/><Relationship Id="rId5" Type="http://schemas.openxmlformats.org/officeDocument/2006/relationships/hyperlink" Target="#&#1044;&#1080;&#1072;&#1075;&#1085;&#1086;&#1089;&#1090;&#1080;&#1082;&#1072;!A1"/><Relationship Id="rId10" Type="http://schemas.openxmlformats.org/officeDocument/2006/relationships/hyperlink" Target="#&#1079;&#1086;&#1085;&#1072;1!A60"/><Relationship Id="rId4" Type="http://schemas.openxmlformats.org/officeDocument/2006/relationships/hyperlink" Target="#&#1079;&#1086;&#1085;&#1072;1!A1"/><Relationship Id="rId9" Type="http://schemas.openxmlformats.org/officeDocument/2006/relationships/hyperlink" Target="#&#1044;&#1080;&#1072;&#1075;&#1085;&#1086;&#1089;&#1090;&#1080;&#1082;&#1072;!A1"/><Relationship Id="rId14" Type="http://schemas.openxmlformats.org/officeDocument/2006/relationships/hyperlink" Target="#'&#1079;&#1086;&#1085;&#1072; 2'!A60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&#1055;&#1072;&#1088;&#1072;&#1084;&#1077;&#1090;&#1088;&#1099; &#1074;&#1072;&#1083;&#1072;'!A1"/><Relationship Id="rId13" Type="http://schemas.openxmlformats.org/officeDocument/2006/relationships/hyperlink" Target="#'&#1055;&#1072;&#1088;&#1072;&#1084;&#1077;&#1090;&#1088;&#1099; &#1074;&#1072;&#1083;&#1072;'!A1"/><Relationship Id="rId3" Type="http://schemas.openxmlformats.org/officeDocument/2006/relationships/hyperlink" Target="#&#1079;&#1086;&#1085;&#1072;1!A1"/><Relationship Id="rId7" Type="http://schemas.openxmlformats.org/officeDocument/2006/relationships/hyperlink" Target="#'&#1055;&#1072;&#1088;&#1072;&#1084;&#1077;&#1090;&#1088;&#1099; &#1074;&#1072;&#1083;&#1072;'!A1"/><Relationship Id="rId12" Type="http://schemas.openxmlformats.org/officeDocument/2006/relationships/hyperlink" Target="#'&#1079;&#1086;&#1085;&#1072; 2'!A60"/><Relationship Id="rId2" Type="http://schemas.openxmlformats.org/officeDocument/2006/relationships/image" Target="../media/image13.jpeg"/><Relationship Id="rId16" Type="http://schemas.openxmlformats.org/officeDocument/2006/relationships/hyperlink" Target="#'&#1055;&#1072;&#1088;&#1072;&#1084;&#1077;&#1090;&#1088;&#1099; &#1074;&#1072;&#1083;&#1072;'!A1"/><Relationship Id="rId1" Type="http://schemas.openxmlformats.org/officeDocument/2006/relationships/image" Target="../media/image12.jpeg"/><Relationship Id="rId6" Type="http://schemas.openxmlformats.org/officeDocument/2006/relationships/hyperlink" Target="#'&#1055;&#1072;&#1088;&#1072;&#1084;&#1077;&#1090;&#1088;&#1099; &#1074;&#1072;&#1083;&#1072;'!A1"/><Relationship Id="rId11" Type="http://schemas.openxmlformats.org/officeDocument/2006/relationships/hyperlink" Target="#&#1079;&#1086;&#1085;&#1072;1!A1"/><Relationship Id="rId5" Type="http://schemas.openxmlformats.org/officeDocument/2006/relationships/hyperlink" Target="#&#1079;&#1086;&#1085;&#1072;1!A50"/><Relationship Id="rId15" Type="http://schemas.openxmlformats.org/officeDocument/2006/relationships/hyperlink" Target="#'&#1079;&#1086;&#1085;&#1072; 2'!A1"/><Relationship Id="rId10" Type="http://schemas.openxmlformats.org/officeDocument/2006/relationships/hyperlink" Target="#'&#1079;&#1086;&#1085;&#1072; 2'!A50"/><Relationship Id="rId4" Type="http://schemas.openxmlformats.org/officeDocument/2006/relationships/hyperlink" Target="#'&#1079;&#1086;&#1085;&#1072; 2'!A1"/><Relationship Id="rId9" Type="http://schemas.openxmlformats.org/officeDocument/2006/relationships/hyperlink" Target="#'&#1055;&#1072;&#1088;&#1072;&#1084;&#1077;&#1090;&#1088;&#1099; &#1074;&#1072;&#1083;&#1072;'!A1"/><Relationship Id="rId14" Type="http://schemas.openxmlformats.org/officeDocument/2006/relationships/hyperlink" Target="#&#1079;&#1086;&#1085;&#1072;1!A60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552450</xdr:colOff>
      <xdr:row>9</xdr:row>
      <xdr:rowOff>0</xdr:rowOff>
    </xdr:from>
    <xdr:to>
      <xdr:col>7</xdr:col>
      <xdr:colOff>161925</xdr:colOff>
      <xdr:row>16</xdr:row>
      <xdr:rowOff>161925</xdr:rowOff>
    </xdr:to>
    <xdr:pic>
      <xdr:nvPicPr>
        <xdr:cNvPr id="1794" name="Рисунок 70" descr="вал схем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75667" r="4710"/>
        <a:stretch>
          <a:fillRect/>
        </a:stretch>
      </xdr:blipFill>
      <xdr:spPr bwMode="auto">
        <a:xfrm>
          <a:off x="5324475" y="2124075"/>
          <a:ext cx="10096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180975</xdr:colOff>
      <xdr:row>9</xdr:row>
      <xdr:rowOff>66675</xdr:rowOff>
    </xdr:from>
    <xdr:to>
      <xdr:col>5</xdr:col>
      <xdr:colOff>523875</xdr:colOff>
      <xdr:row>16</xdr:row>
      <xdr:rowOff>142875</xdr:rowOff>
    </xdr:to>
    <xdr:pic>
      <xdr:nvPicPr>
        <xdr:cNvPr id="1795" name="Рисунок 70" descr="вал схем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255" t="3311" r="24488"/>
        <a:stretch>
          <a:fillRect/>
        </a:stretch>
      </xdr:blipFill>
      <xdr:spPr bwMode="auto">
        <a:xfrm>
          <a:off x="790575" y="2190750"/>
          <a:ext cx="45053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304804</xdr:colOff>
      <xdr:row>19</xdr:row>
      <xdr:rowOff>95252</xdr:rowOff>
    </xdr:from>
    <xdr:to>
      <xdr:col>10</xdr:col>
      <xdr:colOff>133350</xdr:colOff>
      <xdr:row>25</xdr:row>
      <xdr:rowOff>133349</xdr:rowOff>
    </xdr:to>
    <xdr:cxnSp macro="">
      <xdr:nvCxnSpPr>
        <xdr:cNvPr id="14" name="Прямая соединительная линия 13"/>
        <xdr:cNvCxnSpPr/>
      </xdr:nvCxnSpPr>
      <xdr:spPr>
        <a:xfrm rot="16200000" flipH="1">
          <a:off x="7524753" y="4381503"/>
          <a:ext cx="1181097" cy="723896"/>
        </a:xfrm>
        <a:prstGeom prst="line">
          <a:avLst/>
        </a:prstGeom>
        <a:ln w="28575">
          <a:solidFill>
            <a:schemeClr val="bg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542928</xdr:colOff>
      <xdr:row>18</xdr:row>
      <xdr:rowOff>152398</xdr:rowOff>
    </xdr:from>
    <xdr:to>
      <xdr:col>10</xdr:col>
      <xdr:colOff>257180</xdr:colOff>
      <xdr:row>24</xdr:row>
      <xdr:rowOff>38103</xdr:rowOff>
    </xdr:to>
    <xdr:cxnSp macro="">
      <xdr:nvCxnSpPr>
        <xdr:cNvPr id="15" name="Прямая соединительная линия 14"/>
        <xdr:cNvCxnSpPr/>
      </xdr:nvCxnSpPr>
      <xdr:spPr>
        <a:xfrm rot="16200000" flipH="1">
          <a:off x="7781926" y="4229100"/>
          <a:ext cx="1028705" cy="609602"/>
        </a:xfrm>
        <a:prstGeom prst="line">
          <a:avLst/>
        </a:prstGeom>
        <a:ln w="28575">
          <a:solidFill>
            <a:schemeClr val="bg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485778</xdr:colOff>
      <xdr:row>20</xdr:row>
      <xdr:rowOff>57154</xdr:rowOff>
    </xdr:from>
    <xdr:to>
      <xdr:col>10</xdr:col>
      <xdr:colOff>66675</xdr:colOff>
      <xdr:row>25</xdr:row>
      <xdr:rowOff>38106</xdr:rowOff>
    </xdr:to>
    <xdr:cxnSp macro="">
      <xdr:nvCxnSpPr>
        <xdr:cNvPr id="17" name="Прямая соединительная линия 16"/>
        <xdr:cNvCxnSpPr/>
      </xdr:nvCxnSpPr>
      <xdr:spPr>
        <a:xfrm rot="5400000">
          <a:off x="7705726" y="4533906"/>
          <a:ext cx="933452" cy="476247"/>
        </a:xfrm>
        <a:prstGeom prst="line">
          <a:avLst/>
        </a:prstGeom>
        <a:ln w="28575">
          <a:solidFill>
            <a:schemeClr val="bg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514350</xdr:colOff>
      <xdr:row>20</xdr:row>
      <xdr:rowOff>38100</xdr:rowOff>
    </xdr:from>
    <xdr:to>
      <xdr:col>9</xdr:col>
      <xdr:colOff>704850</xdr:colOff>
      <xdr:row>21</xdr:row>
      <xdr:rowOff>9526</xdr:rowOff>
    </xdr:to>
    <xdr:cxnSp macro="">
      <xdr:nvCxnSpPr>
        <xdr:cNvPr id="23" name="Прямая со стрелкой 22"/>
        <xdr:cNvCxnSpPr/>
      </xdr:nvCxnSpPr>
      <xdr:spPr>
        <a:xfrm flipV="1">
          <a:off x="7962900" y="4286250"/>
          <a:ext cx="190500" cy="161926"/>
        </a:xfrm>
        <a:prstGeom prst="straightConnector1">
          <a:avLst/>
        </a:prstGeom>
        <a:ln w="19050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11118</xdr:colOff>
      <xdr:row>30</xdr:row>
      <xdr:rowOff>0</xdr:rowOff>
    </xdr:from>
    <xdr:to>
      <xdr:col>10</xdr:col>
      <xdr:colOff>917898</xdr:colOff>
      <xdr:row>64</xdr:row>
      <xdr:rowOff>3810</xdr:rowOff>
    </xdr:to>
    <xdr:pic>
      <xdr:nvPicPr>
        <xdr:cNvPr id="13" name="Рисунок 12" descr="15167036_275x3,4_50x_4zona1.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 flipV="1">
          <a:off x="620718" y="6343650"/>
          <a:ext cx="8641080" cy="6480810"/>
        </a:xfrm>
        <a:prstGeom prst="rect">
          <a:avLst/>
        </a:prstGeom>
        <a:ln w="190500" cap="sq">
          <a:noFill/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orthographicFront">
            <a:rot lat="0" lon="0" rev="10800000"/>
          </a:camera>
          <a:lightRig rig="threePt" dir="t"/>
        </a:scene3d>
      </xdr:spPr>
    </xdr:pic>
    <xdr:clientData/>
  </xdr:twoCellAnchor>
  <xdr:twoCellAnchor editAs="oneCell">
    <xdr:from>
      <xdr:col>7</xdr:col>
      <xdr:colOff>251189</xdr:colOff>
      <xdr:row>17</xdr:row>
      <xdr:rowOff>145621</xdr:rowOff>
    </xdr:from>
    <xdr:to>
      <xdr:col>10</xdr:col>
      <xdr:colOff>675665</xdr:colOff>
      <xdr:row>26</xdr:row>
      <xdr:rowOff>149653</xdr:rowOff>
    </xdr:to>
    <xdr:pic>
      <xdr:nvPicPr>
        <xdr:cNvPr id="18" name="Рисунок 17" descr="15167036_275x3,4_50x_4zona1.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flipH="1" flipV="1">
          <a:off x="6423389" y="3774646"/>
          <a:ext cx="2596176" cy="1947132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>
            <a:rot lat="0" lon="0" rev="10800000"/>
          </a:camera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>
    <xdr:from>
      <xdr:col>2</xdr:col>
      <xdr:colOff>133350</xdr:colOff>
      <xdr:row>14</xdr:row>
      <xdr:rowOff>133350</xdr:rowOff>
    </xdr:from>
    <xdr:to>
      <xdr:col>4</xdr:col>
      <xdr:colOff>1209675</xdr:colOff>
      <xdr:row>16</xdr:row>
      <xdr:rowOff>28575</xdr:rowOff>
    </xdr:to>
    <xdr:sp macro="" textlink="">
      <xdr:nvSpPr>
        <xdr:cNvPr id="16" name="TextBox 15"/>
        <xdr:cNvSpPr txBox="1"/>
      </xdr:nvSpPr>
      <xdr:spPr>
        <a:xfrm>
          <a:off x="1876425" y="3209925"/>
          <a:ext cx="27622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Зона 2		Зона 1</a:t>
          </a:r>
        </a:p>
      </xdr:txBody>
    </xdr:sp>
    <xdr:clientData/>
  </xdr:twoCellAnchor>
  <xdr:twoCellAnchor>
    <xdr:from>
      <xdr:col>2</xdr:col>
      <xdr:colOff>714382</xdr:colOff>
      <xdr:row>15</xdr:row>
      <xdr:rowOff>85725</xdr:rowOff>
    </xdr:from>
    <xdr:to>
      <xdr:col>4</xdr:col>
      <xdr:colOff>219076</xdr:colOff>
      <xdr:row>15</xdr:row>
      <xdr:rowOff>85727</xdr:rowOff>
    </xdr:to>
    <xdr:cxnSp macro="">
      <xdr:nvCxnSpPr>
        <xdr:cNvPr id="12" name="Прямая со стрелкой 11"/>
        <xdr:cNvCxnSpPr/>
      </xdr:nvCxnSpPr>
      <xdr:spPr>
        <a:xfrm rot="10800000" flipV="1">
          <a:off x="2457457" y="3352800"/>
          <a:ext cx="1190619" cy="2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142876</xdr:colOff>
      <xdr:row>10</xdr:row>
      <xdr:rowOff>171450</xdr:rowOff>
    </xdr:from>
    <xdr:to>
      <xdr:col>7</xdr:col>
      <xdr:colOff>9525</xdr:colOff>
      <xdr:row>14</xdr:row>
      <xdr:rowOff>38100</xdr:rowOff>
    </xdr:to>
    <xdr:sp macro="" textlink="">
      <xdr:nvSpPr>
        <xdr:cNvPr id="19" name="TextBox 18"/>
        <xdr:cNvSpPr txBox="1"/>
      </xdr:nvSpPr>
      <xdr:spPr>
        <a:xfrm rot="18702171">
          <a:off x="5686425" y="2619376"/>
          <a:ext cx="619125" cy="3714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200" b="1"/>
            <a:t>d</a:t>
          </a:r>
          <a:endParaRPr lang="ru-RU" sz="1200" b="1"/>
        </a:p>
      </xdr:txBody>
    </xdr:sp>
    <xdr:clientData/>
  </xdr:twoCellAnchor>
  <xdr:twoCellAnchor>
    <xdr:from>
      <xdr:col>3</xdr:col>
      <xdr:colOff>142875</xdr:colOff>
      <xdr:row>8</xdr:row>
      <xdr:rowOff>95250</xdr:rowOff>
    </xdr:from>
    <xdr:to>
      <xdr:col>3</xdr:col>
      <xdr:colOff>561976</xdr:colOff>
      <xdr:row>9</xdr:row>
      <xdr:rowOff>0</xdr:rowOff>
    </xdr:to>
    <xdr:sp macro="" textlink="">
      <xdr:nvSpPr>
        <xdr:cNvPr id="20" name="TextBox 19"/>
        <xdr:cNvSpPr txBox="1"/>
      </xdr:nvSpPr>
      <xdr:spPr>
        <a:xfrm>
          <a:off x="2943225" y="1838325"/>
          <a:ext cx="41910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1100"/>
            <a:t>мм</a:t>
          </a:r>
        </a:p>
      </xdr:txBody>
    </xdr:sp>
    <xdr:clientData/>
  </xdr:twoCellAnchor>
  <xdr:twoCellAnchor>
    <xdr:from>
      <xdr:col>6</xdr:col>
      <xdr:colOff>257175</xdr:colOff>
      <xdr:row>8</xdr:row>
      <xdr:rowOff>104774</xdr:rowOff>
    </xdr:from>
    <xdr:to>
      <xdr:col>7</xdr:col>
      <xdr:colOff>180974</xdr:colOff>
      <xdr:row>9</xdr:row>
      <xdr:rowOff>171449</xdr:rowOff>
    </xdr:to>
    <xdr:sp macro="" textlink="">
      <xdr:nvSpPr>
        <xdr:cNvPr id="21" name="TextBox 20"/>
        <xdr:cNvSpPr txBox="1"/>
      </xdr:nvSpPr>
      <xdr:spPr>
        <a:xfrm>
          <a:off x="5924550" y="1895474"/>
          <a:ext cx="4286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1100"/>
            <a:t>мм</a:t>
          </a:r>
        </a:p>
      </xdr:txBody>
    </xdr:sp>
    <xdr:clientData/>
  </xdr:twoCellAnchor>
  <xdr:twoCellAnchor>
    <xdr:from>
      <xdr:col>3</xdr:col>
      <xdr:colOff>409574</xdr:colOff>
      <xdr:row>16</xdr:row>
      <xdr:rowOff>161925</xdr:rowOff>
    </xdr:from>
    <xdr:to>
      <xdr:col>4</xdr:col>
      <xdr:colOff>200025</xdr:colOff>
      <xdr:row>18</xdr:row>
      <xdr:rowOff>0</xdr:rowOff>
    </xdr:to>
    <xdr:sp macro="" textlink="">
      <xdr:nvSpPr>
        <xdr:cNvPr id="25" name="TextBox 24"/>
        <xdr:cNvSpPr txBox="1"/>
      </xdr:nvSpPr>
      <xdr:spPr>
        <a:xfrm>
          <a:off x="3209924" y="3257550"/>
          <a:ext cx="419101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1100"/>
            <a:t>мм</a:t>
          </a:r>
        </a:p>
      </xdr:txBody>
    </xdr:sp>
    <xdr:clientData/>
  </xdr:twoCellAnchor>
  <xdr:twoCellAnchor>
    <xdr:from>
      <xdr:col>11</xdr:col>
      <xdr:colOff>204787</xdr:colOff>
      <xdr:row>13</xdr:row>
      <xdr:rowOff>28575</xdr:rowOff>
    </xdr:from>
    <xdr:to>
      <xdr:col>11</xdr:col>
      <xdr:colOff>566737</xdr:colOff>
      <xdr:row>13</xdr:row>
      <xdr:rowOff>30163</xdr:rowOff>
    </xdr:to>
    <xdr:cxnSp macro="">
      <xdr:nvCxnSpPr>
        <xdr:cNvPr id="27" name="Прямая со стрелкой 26">
          <a:hlinkClick xmlns:r="http://schemas.openxmlformats.org/officeDocument/2006/relationships" r:id="rId4"/>
        </xdr:cNvPr>
        <xdr:cNvCxnSpPr/>
      </xdr:nvCxnSpPr>
      <xdr:spPr>
        <a:xfrm>
          <a:off x="9482137" y="2914650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647700</xdr:colOff>
      <xdr:row>16</xdr:row>
      <xdr:rowOff>171450</xdr:rowOff>
    </xdr:from>
    <xdr:to>
      <xdr:col>1</xdr:col>
      <xdr:colOff>1066801</xdr:colOff>
      <xdr:row>18</xdr:row>
      <xdr:rowOff>9525</xdr:rowOff>
    </xdr:to>
    <xdr:sp macro="" textlink="">
      <xdr:nvSpPr>
        <xdr:cNvPr id="22" name="TextBox 21"/>
        <xdr:cNvSpPr txBox="1"/>
      </xdr:nvSpPr>
      <xdr:spPr>
        <a:xfrm>
          <a:off x="1257300" y="3609975"/>
          <a:ext cx="419101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1100"/>
            <a:t>мм</a:t>
          </a:r>
        </a:p>
      </xdr:txBody>
    </xdr:sp>
    <xdr:clientData/>
  </xdr:twoCellAnchor>
  <xdr:twoCellAnchor>
    <xdr:from>
      <xdr:col>5</xdr:col>
      <xdr:colOff>142875</xdr:colOff>
      <xdr:row>16</xdr:row>
      <xdr:rowOff>161925</xdr:rowOff>
    </xdr:from>
    <xdr:to>
      <xdr:col>5</xdr:col>
      <xdr:colOff>561976</xdr:colOff>
      <xdr:row>18</xdr:row>
      <xdr:rowOff>0</xdr:rowOff>
    </xdr:to>
    <xdr:sp macro="" textlink="">
      <xdr:nvSpPr>
        <xdr:cNvPr id="24" name="TextBox 23"/>
        <xdr:cNvSpPr txBox="1"/>
      </xdr:nvSpPr>
      <xdr:spPr>
        <a:xfrm>
          <a:off x="4914900" y="3600450"/>
          <a:ext cx="419101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1100"/>
            <a:t>мм</a:t>
          </a:r>
        </a:p>
      </xdr:txBody>
    </xdr:sp>
    <xdr:clientData/>
  </xdr:twoCellAnchor>
  <xdr:twoCellAnchor>
    <xdr:from>
      <xdr:col>10</xdr:col>
      <xdr:colOff>390525</xdr:colOff>
      <xdr:row>24</xdr:row>
      <xdr:rowOff>9525</xdr:rowOff>
    </xdr:from>
    <xdr:to>
      <xdr:col>10</xdr:col>
      <xdr:colOff>392113</xdr:colOff>
      <xdr:row>25</xdr:row>
      <xdr:rowOff>180975</xdr:rowOff>
    </xdr:to>
    <xdr:cxnSp macro="">
      <xdr:nvCxnSpPr>
        <xdr:cNvPr id="26" name="Прямая со стрелкой 25">
          <a:hlinkClick xmlns:r="http://schemas.openxmlformats.org/officeDocument/2006/relationships" r:id="rId5" tooltip="Увеличить"/>
        </xdr:cNvPr>
        <xdr:cNvCxnSpPr/>
      </xdr:nvCxnSpPr>
      <xdr:spPr>
        <a:xfrm rot="5400000">
          <a:off x="8554244" y="5380831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2286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10</xdr:col>
      <xdr:colOff>495300</xdr:colOff>
      <xdr:row>47</xdr:row>
      <xdr:rowOff>171450</xdr:rowOff>
    </xdr:from>
    <xdr:to>
      <xdr:col>10</xdr:col>
      <xdr:colOff>647700</xdr:colOff>
      <xdr:row>49</xdr:row>
      <xdr:rowOff>152400</xdr:rowOff>
    </xdr:to>
    <xdr:grpSp>
      <xdr:nvGrpSpPr>
        <xdr:cNvPr id="28" name="Группа 27">
          <a:hlinkClick xmlns:r="http://schemas.openxmlformats.org/officeDocument/2006/relationships" r:id="rId6" tooltip="Вернуться назад"/>
        </xdr:cNvPr>
        <xdr:cNvGrpSpPr/>
      </xdr:nvGrpSpPr>
      <xdr:grpSpPr>
        <a:xfrm>
          <a:off x="8839200" y="9753600"/>
          <a:ext cx="152400" cy="361950"/>
          <a:chOff x="8582025" y="2505869"/>
          <a:chExt cx="152400" cy="361950"/>
        </a:xfrm>
        <a:effectLst>
          <a:glow rad="101600">
            <a:schemeClr val="bg1">
              <a:alpha val="60000"/>
            </a:schemeClr>
          </a:glow>
        </a:effectLst>
      </xdr:grpSpPr>
      <xdr:cxnSp macro="">
        <xdr:nvCxnSpPr>
          <xdr:cNvPr id="29" name="Прямая со стрелкой 28">
            <a:hlinkClick xmlns:r="http://schemas.openxmlformats.org/officeDocument/2006/relationships" r:id="rId7"/>
          </xdr:cNvPr>
          <xdr:cNvCxnSpPr/>
        </xdr:nvCxnSpPr>
        <xdr:spPr>
          <a:xfrm rot="5400000" flipH="1">
            <a:off x="8534400" y="2686050"/>
            <a:ext cx="361950" cy="1588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Прямая соединительная линия 30"/>
          <xdr:cNvCxnSpPr/>
        </xdr:nvCxnSpPr>
        <xdr:spPr>
          <a:xfrm rot="10800000">
            <a:off x="8582025" y="2867025"/>
            <a:ext cx="15240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590550</xdr:colOff>
      <xdr:row>24</xdr:row>
      <xdr:rowOff>66674</xdr:rowOff>
    </xdr:from>
    <xdr:to>
      <xdr:col>10</xdr:col>
      <xdr:colOff>438149</xdr:colOff>
      <xdr:row>25</xdr:row>
      <xdr:rowOff>133349</xdr:rowOff>
    </xdr:to>
    <xdr:sp macro="" textlink="">
      <xdr:nvSpPr>
        <xdr:cNvPr id="30" name="TextBox 29">
          <a:hlinkClick xmlns:r="http://schemas.openxmlformats.org/officeDocument/2006/relationships" r:id="rId8"/>
        </xdr:cNvPr>
        <xdr:cNvSpPr txBox="1"/>
      </xdr:nvSpPr>
      <xdr:spPr>
        <a:xfrm>
          <a:off x="8039100" y="5257799"/>
          <a:ext cx="742949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Нажать</a:t>
          </a:r>
        </a:p>
      </xdr:txBody>
    </xdr:sp>
    <xdr:clientData/>
  </xdr:twoCellAnchor>
  <xdr:twoCellAnchor>
    <xdr:from>
      <xdr:col>11</xdr:col>
      <xdr:colOff>242887</xdr:colOff>
      <xdr:row>13</xdr:row>
      <xdr:rowOff>176213</xdr:rowOff>
    </xdr:from>
    <xdr:to>
      <xdr:col>11</xdr:col>
      <xdr:colOff>471487</xdr:colOff>
      <xdr:row>20</xdr:row>
      <xdr:rowOff>138112</xdr:rowOff>
    </xdr:to>
    <xdr:sp macro="" textlink="">
      <xdr:nvSpPr>
        <xdr:cNvPr id="32" name="TextBox 31">
          <a:hlinkClick xmlns:r="http://schemas.openxmlformats.org/officeDocument/2006/relationships" r:id="rId9"/>
        </xdr:cNvPr>
        <xdr:cNvSpPr txBox="1"/>
      </xdr:nvSpPr>
      <xdr:spPr>
        <a:xfrm rot="5400000">
          <a:off x="8972550" y="3609975"/>
          <a:ext cx="1323974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 диагностике</a:t>
          </a:r>
        </a:p>
      </xdr:txBody>
    </xdr:sp>
    <xdr:clientData/>
  </xdr:twoCellAnchor>
  <xdr:twoCellAnchor>
    <xdr:from>
      <xdr:col>10</xdr:col>
      <xdr:colOff>133350</xdr:colOff>
      <xdr:row>50</xdr:row>
      <xdr:rowOff>85725</xdr:rowOff>
    </xdr:from>
    <xdr:to>
      <xdr:col>10</xdr:col>
      <xdr:colOff>914400</xdr:colOff>
      <xdr:row>52</xdr:row>
      <xdr:rowOff>0</xdr:rowOff>
    </xdr:to>
    <xdr:sp macro="" textlink="">
      <xdr:nvSpPr>
        <xdr:cNvPr id="33" name="TextBox 32">
          <a:hlinkClick xmlns:r="http://schemas.openxmlformats.org/officeDocument/2006/relationships" r:id="rId10"/>
        </xdr:cNvPr>
        <xdr:cNvSpPr txBox="1"/>
      </xdr:nvSpPr>
      <xdr:spPr>
        <a:xfrm>
          <a:off x="8477250" y="10239375"/>
          <a:ext cx="7810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В</a:t>
          </a:r>
          <a:r>
            <a:rPr lang="ru-RU" sz="11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начало</a:t>
          </a:r>
          <a:endParaRPr lang="ru-RU" sz="1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18</xdr:row>
      <xdr:rowOff>78581</xdr:rowOff>
    </xdr:from>
    <xdr:to>
      <xdr:col>7</xdr:col>
      <xdr:colOff>428623</xdr:colOff>
      <xdr:row>25</xdr:row>
      <xdr:rowOff>159542</xdr:rowOff>
    </xdr:to>
    <xdr:pic>
      <xdr:nvPicPr>
        <xdr:cNvPr id="2534" name="Рисунок 6" descr="15167036_275x3,4_50x_4zon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3381375" y="3545681"/>
          <a:ext cx="2266948" cy="1700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18</xdr:row>
      <xdr:rowOff>86916</xdr:rowOff>
    </xdr:from>
    <xdr:to>
      <xdr:col>3</xdr:col>
      <xdr:colOff>561974</xdr:colOff>
      <xdr:row>25</xdr:row>
      <xdr:rowOff>160734</xdr:rowOff>
    </xdr:to>
    <xdr:pic>
      <xdr:nvPicPr>
        <xdr:cNvPr id="2535" name="Рисунок 6" descr="15167036_275x3,4_50x_4zona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 contrast="10000"/>
        </a:blip>
        <a:stretch>
          <a:fillRect/>
        </a:stretch>
      </xdr:blipFill>
      <xdr:spPr bwMode="auto">
        <a:xfrm>
          <a:off x="828675" y="3554016"/>
          <a:ext cx="2257424" cy="169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209549</xdr:colOff>
      <xdr:row>4</xdr:row>
      <xdr:rowOff>58660</xdr:rowOff>
    </xdr:from>
    <xdr:to>
      <xdr:col>8</xdr:col>
      <xdr:colOff>429787</xdr:colOff>
      <xdr:row>12</xdr:row>
      <xdr:rowOff>171450</xdr:rowOff>
    </xdr:to>
    <xdr:pic>
      <xdr:nvPicPr>
        <xdr:cNvPr id="2536" name="Picture 1" descr="профил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0000" contrast="10000"/>
        </a:blip>
        <a:stretch>
          <a:fillRect/>
        </a:stretch>
      </xdr:blipFill>
      <xdr:spPr bwMode="auto">
        <a:xfrm>
          <a:off x="4105274" y="830185"/>
          <a:ext cx="2182388" cy="1636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85723</xdr:colOff>
      <xdr:row>4</xdr:row>
      <xdr:rowOff>60159</xdr:rowOff>
    </xdr:from>
    <xdr:to>
      <xdr:col>12</xdr:col>
      <xdr:colOff>440487</xdr:colOff>
      <xdr:row>12</xdr:row>
      <xdr:rowOff>180975</xdr:rowOff>
    </xdr:to>
    <xdr:pic>
      <xdr:nvPicPr>
        <xdr:cNvPr id="2537" name="Picture 1" descr="профил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6553198" y="831684"/>
          <a:ext cx="2193089" cy="1644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76200</xdr:colOff>
      <xdr:row>27</xdr:row>
      <xdr:rowOff>76200</xdr:rowOff>
    </xdr:from>
    <xdr:to>
      <xdr:col>6</xdr:col>
      <xdr:colOff>219075</xdr:colOff>
      <xdr:row>29</xdr:row>
      <xdr:rowOff>47625</xdr:rowOff>
    </xdr:to>
    <xdr:pic>
      <xdr:nvPicPr>
        <xdr:cNvPr id="2538" name="Рисунок 70" descr="вал схема.jpg"/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24960"/>
        <a:stretch>
          <a:fillRect/>
        </a:stretch>
      </xdr:blipFill>
      <xdr:spPr bwMode="auto">
        <a:xfrm>
          <a:off x="3971925" y="5543550"/>
          <a:ext cx="1133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264583</xdr:colOff>
      <xdr:row>16</xdr:row>
      <xdr:rowOff>148167</xdr:rowOff>
    </xdr:from>
    <xdr:to>
      <xdr:col>4</xdr:col>
      <xdr:colOff>9525</xdr:colOff>
      <xdr:row>18</xdr:row>
      <xdr:rowOff>5292</xdr:rowOff>
    </xdr:to>
    <xdr:sp macro="" textlink="">
      <xdr:nvSpPr>
        <xdr:cNvPr id="10" name="TextBox 9"/>
        <xdr:cNvSpPr txBox="1"/>
      </xdr:nvSpPr>
      <xdr:spPr>
        <a:xfrm>
          <a:off x="2788708" y="3424767"/>
          <a:ext cx="50694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1100"/>
            <a:t>мкм</a:t>
          </a:r>
        </a:p>
      </xdr:txBody>
    </xdr:sp>
    <xdr:clientData/>
  </xdr:twoCellAnchor>
  <xdr:twoCellAnchor editAs="absolute">
    <xdr:from>
      <xdr:col>2</xdr:col>
      <xdr:colOff>771525</xdr:colOff>
      <xdr:row>27</xdr:row>
      <xdr:rowOff>66675</xdr:rowOff>
    </xdr:from>
    <xdr:to>
      <xdr:col>3</xdr:col>
      <xdr:colOff>0</xdr:colOff>
      <xdr:row>29</xdr:row>
      <xdr:rowOff>38100</xdr:rowOff>
    </xdr:to>
    <xdr:pic>
      <xdr:nvPicPr>
        <xdr:cNvPr id="2540" name="Рисунок 70" descr="вал схема.jpg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24960"/>
        <a:stretch>
          <a:fillRect/>
        </a:stretch>
      </xdr:blipFill>
      <xdr:spPr bwMode="auto">
        <a:xfrm>
          <a:off x="1381125" y="5534025"/>
          <a:ext cx="11430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152400</xdr:colOff>
      <xdr:row>14</xdr:row>
      <xdr:rowOff>47625</xdr:rowOff>
    </xdr:from>
    <xdr:to>
      <xdr:col>13</xdr:col>
      <xdr:colOff>514350</xdr:colOff>
      <xdr:row>14</xdr:row>
      <xdr:rowOff>49213</xdr:rowOff>
    </xdr:to>
    <xdr:cxnSp macro="">
      <xdr:nvCxnSpPr>
        <xdr:cNvPr id="22" name="Прямая со стрелкой 21">
          <a:hlinkClick xmlns:r="http://schemas.openxmlformats.org/officeDocument/2006/relationships" r:id="rId9"/>
        </xdr:cNvPr>
        <xdr:cNvCxnSpPr/>
      </xdr:nvCxnSpPr>
      <xdr:spPr>
        <a:xfrm>
          <a:off x="9067800" y="2924175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152400</xdr:colOff>
      <xdr:row>30</xdr:row>
      <xdr:rowOff>95250</xdr:rowOff>
    </xdr:from>
    <xdr:to>
      <xdr:col>13</xdr:col>
      <xdr:colOff>514350</xdr:colOff>
      <xdr:row>30</xdr:row>
      <xdr:rowOff>96838</xdr:rowOff>
    </xdr:to>
    <xdr:cxnSp macro="">
      <xdr:nvCxnSpPr>
        <xdr:cNvPr id="24" name="Прямая со стрелкой 23">
          <a:hlinkClick xmlns:r="http://schemas.openxmlformats.org/officeDocument/2006/relationships" r:id="rId10"/>
        </xdr:cNvPr>
        <xdr:cNvCxnSpPr/>
      </xdr:nvCxnSpPr>
      <xdr:spPr>
        <a:xfrm>
          <a:off x="9067800" y="6324600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14</xdr:row>
      <xdr:rowOff>190500</xdr:rowOff>
    </xdr:from>
    <xdr:to>
      <xdr:col>0</xdr:col>
      <xdr:colOff>466725</xdr:colOff>
      <xdr:row>14</xdr:row>
      <xdr:rowOff>192088</xdr:rowOff>
    </xdr:to>
    <xdr:cxnSp macro="">
      <xdr:nvCxnSpPr>
        <xdr:cNvPr id="26" name="Прямая со стрелкой 25">
          <a:hlinkClick xmlns:r="http://schemas.openxmlformats.org/officeDocument/2006/relationships" r:id="rId11"/>
        </xdr:cNvPr>
        <xdr:cNvCxnSpPr/>
      </xdr:nvCxnSpPr>
      <xdr:spPr>
        <a:xfrm flipH="1">
          <a:off x="104775" y="2876550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133350</xdr:colOff>
      <xdr:row>24</xdr:row>
      <xdr:rowOff>504825</xdr:rowOff>
    </xdr:from>
    <xdr:to>
      <xdr:col>3</xdr:col>
      <xdr:colOff>495300</xdr:colOff>
      <xdr:row>24</xdr:row>
      <xdr:rowOff>506413</xdr:rowOff>
    </xdr:to>
    <xdr:cxnSp macro="">
      <xdr:nvCxnSpPr>
        <xdr:cNvPr id="13" name="Прямая со стрелкой 12">
          <a:hlinkClick xmlns:r="http://schemas.openxmlformats.org/officeDocument/2006/relationships" r:id="rId12" tooltip="К грязному валу (Фото1)"/>
        </xdr:cNvPr>
        <xdr:cNvCxnSpPr/>
      </xdr:nvCxnSpPr>
      <xdr:spPr>
        <a:xfrm>
          <a:off x="2657475" y="5267325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6</xdr:col>
      <xdr:colOff>314325</xdr:colOff>
      <xdr:row>25</xdr:row>
      <xdr:rowOff>9525</xdr:rowOff>
    </xdr:from>
    <xdr:to>
      <xdr:col>7</xdr:col>
      <xdr:colOff>342900</xdr:colOff>
      <xdr:row>25</xdr:row>
      <xdr:rowOff>11113</xdr:rowOff>
    </xdr:to>
    <xdr:cxnSp macro="">
      <xdr:nvCxnSpPr>
        <xdr:cNvPr id="14" name="Прямая со стрелкой 13">
          <a:hlinkClick xmlns:r="http://schemas.openxmlformats.org/officeDocument/2006/relationships" r:id="rId13" tooltip="К чистому валу (Фото 1)"/>
        </xdr:cNvPr>
        <xdr:cNvCxnSpPr/>
      </xdr:nvCxnSpPr>
      <xdr:spPr>
        <a:xfrm>
          <a:off x="5200650" y="5286375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2</xdr:col>
      <xdr:colOff>1304925</xdr:colOff>
      <xdr:row>24</xdr:row>
      <xdr:rowOff>261938</xdr:rowOff>
    </xdr:from>
    <xdr:to>
      <xdr:col>3</xdr:col>
      <xdr:colOff>133349</xdr:colOff>
      <xdr:row>26</xdr:row>
      <xdr:rowOff>4763</xdr:rowOff>
    </xdr:to>
    <xdr:sp macro="" textlink="">
      <xdr:nvSpPr>
        <xdr:cNvPr id="15" name="TextBox 14">
          <a:hlinkClick xmlns:r="http://schemas.openxmlformats.org/officeDocument/2006/relationships" r:id="rId14"/>
        </xdr:cNvPr>
        <xdr:cNvSpPr txBox="1"/>
      </xdr:nvSpPr>
      <xdr:spPr>
        <a:xfrm>
          <a:off x="1914525" y="4833938"/>
          <a:ext cx="742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Грязный вал</a:t>
          </a:r>
        </a:p>
      </xdr:txBody>
    </xdr:sp>
    <xdr:clientData/>
  </xdr:twoCellAnchor>
  <xdr:twoCellAnchor>
    <xdr:from>
      <xdr:col>5</xdr:col>
      <xdr:colOff>590550</xdr:colOff>
      <xdr:row>24</xdr:row>
      <xdr:rowOff>261938</xdr:rowOff>
    </xdr:from>
    <xdr:to>
      <xdr:col>7</xdr:col>
      <xdr:colOff>9524</xdr:colOff>
      <xdr:row>26</xdr:row>
      <xdr:rowOff>4763</xdr:rowOff>
    </xdr:to>
    <xdr:sp macro="" textlink="">
      <xdr:nvSpPr>
        <xdr:cNvPr id="16" name="TextBox 15">
          <a:hlinkClick xmlns:r="http://schemas.openxmlformats.org/officeDocument/2006/relationships" r:id="rId15"/>
        </xdr:cNvPr>
        <xdr:cNvSpPr txBox="1"/>
      </xdr:nvSpPr>
      <xdr:spPr>
        <a:xfrm>
          <a:off x="4486275" y="4833938"/>
          <a:ext cx="742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Чистый вал</a:t>
          </a:r>
        </a:p>
      </xdr:txBody>
    </xdr:sp>
    <xdr:clientData/>
  </xdr:twoCellAnchor>
  <xdr:twoCellAnchor>
    <xdr:from>
      <xdr:col>0</xdr:col>
      <xdr:colOff>209550</xdr:colOff>
      <xdr:row>12</xdr:row>
      <xdr:rowOff>180975</xdr:rowOff>
    </xdr:from>
    <xdr:to>
      <xdr:col>0</xdr:col>
      <xdr:colOff>438150</xdr:colOff>
      <xdr:row>19</xdr:row>
      <xdr:rowOff>142874</xdr:rowOff>
    </xdr:to>
    <xdr:sp macro="" textlink="">
      <xdr:nvSpPr>
        <xdr:cNvPr id="17" name="TextBox 16">
          <a:hlinkClick xmlns:r="http://schemas.openxmlformats.org/officeDocument/2006/relationships" r:id="rId16"/>
        </xdr:cNvPr>
        <xdr:cNvSpPr txBox="1"/>
      </xdr:nvSpPr>
      <xdr:spPr>
        <a:xfrm rot="16200000">
          <a:off x="-338137" y="3024187"/>
          <a:ext cx="1323974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В</a:t>
          </a:r>
          <a:r>
            <a:rPr lang="ru-RU" sz="11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начало</a:t>
          </a:r>
          <a:endParaRPr lang="ru-RU" sz="11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12</xdr:col>
      <xdr:colOff>600075</xdr:colOff>
      <xdr:row>7</xdr:row>
      <xdr:rowOff>0</xdr:rowOff>
    </xdr:from>
    <xdr:to>
      <xdr:col>13</xdr:col>
      <xdr:colOff>542924</xdr:colOff>
      <xdr:row>13</xdr:row>
      <xdr:rowOff>180974</xdr:rowOff>
    </xdr:to>
    <xdr:sp macro="" textlink="">
      <xdr:nvSpPr>
        <xdr:cNvPr id="18" name="TextBox 17">
          <a:hlinkClick xmlns:r="http://schemas.openxmlformats.org/officeDocument/2006/relationships" r:id="rId17"/>
        </xdr:cNvPr>
        <xdr:cNvSpPr txBox="1"/>
      </xdr:nvSpPr>
      <xdr:spPr>
        <a:xfrm rot="5400000">
          <a:off x="8520113" y="1728787"/>
          <a:ext cx="1323974" cy="5524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 </a:t>
          </a:r>
          <a:r>
            <a:rPr lang="ru-RU" sz="12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фотографиям</a:t>
          </a:r>
          <a:r>
            <a:rPr lang="ru-RU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грязного вала</a:t>
          </a:r>
        </a:p>
      </xdr:txBody>
    </xdr:sp>
    <xdr:clientData/>
  </xdr:twoCellAnchor>
  <xdr:twoCellAnchor>
    <xdr:from>
      <xdr:col>13</xdr:col>
      <xdr:colOff>0</xdr:colOff>
      <xdr:row>24</xdr:row>
      <xdr:rowOff>171451</xdr:rowOff>
    </xdr:from>
    <xdr:to>
      <xdr:col>13</xdr:col>
      <xdr:colOff>552449</xdr:colOff>
      <xdr:row>30</xdr:row>
      <xdr:rowOff>28575</xdr:rowOff>
    </xdr:to>
    <xdr:sp macro="" textlink="">
      <xdr:nvSpPr>
        <xdr:cNvPr id="19" name="TextBox 18">
          <a:hlinkClick xmlns:r="http://schemas.openxmlformats.org/officeDocument/2006/relationships" r:id="rId18"/>
        </xdr:cNvPr>
        <xdr:cNvSpPr txBox="1"/>
      </xdr:nvSpPr>
      <xdr:spPr>
        <a:xfrm rot="5400000">
          <a:off x="8529638" y="5129213"/>
          <a:ext cx="1323974" cy="5524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 </a:t>
          </a:r>
          <a:r>
            <a:rPr lang="ru-RU" sz="12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фотографиям</a:t>
          </a:r>
          <a:r>
            <a:rPr lang="ru-RU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чистого вала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20622</xdr:rowOff>
    </xdr:from>
    <xdr:to>
      <xdr:col>14</xdr:col>
      <xdr:colOff>0</xdr:colOff>
      <xdr:row>31</xdr:row>
      <xdr:rowOff>227790</xdr:rowOff>
    </xdr:to>
    <xdr:pic>
      <xdr:nvPicPr>
        <xdr:cNvPr id="16" name="Рисунок 1" descr="+15167036_275x3,4_20x_1zon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66700" y="211122"/>
          <a:ext cx="7896225" cy="5922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35</xdr:row>
      <xdr:rowOff>24407</xdr:rowOff>
    </xdr:from>
    <xdr:to>
      <xdr:col>13</xdr:col>
      <xdr:colOff>566166</xdr:colOff>
      <xdr:row>58</xdr:row>
      <xdr:rowOff>6119</xdr:rowOff>
    </xdr:to>
    <xdr:pic>
      <xdr:nvPicPr>
        <xdr:cNvPr id="3202" name="Рисунок 3" descr="+15167036_275x3,4_50x_4zo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57175" y="6749057"/>
          <a:ext cx="7900416" cy="5925312"/>
        </a:xfrm>
        <a:prstGeom prst="rect">
          <a:avLst/>
        </a:prstGeom>
        <a:solidFill>
          <a:srgbClr val="C0504D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</xdr:row>
      <xdr:rowOff>9525</xdr:rowOff>
    </xdr:from>
    <xdr:to>
      <xdr:col>1</xdr:col>
      <xdr:colOff>523875</xdr:colOff>
      <xdr:row>17</xdr:row>
      <xdr:rowOff>11113</xdr:rowOff>
    </xdr:to>
    <xdr:cxnSp macro="">
      <xdr:nvCxnSpPr>
        <xdr:cNvPr id="6" name="Прямая со стрелкой 5">
          <a:hlinkClick xmlns:r="http://schemas.openxmlformats.org/officeDocument/2006/relationships" r:id="rId3" tooltip="К диагностике"/>
        </xdr:cNvPr>
        <xdr:cNvCxnSpPr/>
      </xdr:nvCxnSpPr>
      <xdr:spPr>
        <a:xfrm flipH="1">
          <a:off x="771525" y="3248025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285750</xdr:colOff>
      <xdr:row>35</xdr:row>
      <xdr:rowOff>152400</xdr:rowOff>
    </xdr:from>
    <xdr:to>
      <xdr:col>7</xdr:col>
      <xdr:colOff>287338</xdr:colOff>
      <xdr:row>37</xdr:row>
      <xdr:rowOff>133350</xdr:rowOff>
    </xdr:to>
    <xdr:cxnSp macro="">
      <xdr:nvCxnSpPr>
        <xdr:cNvPr id="7" name="Прямая со стрелкой 6">
          <a:hlinkClick xmlns:r="http://schemas.openxmlformats.org/officeDocument/2006/relationships" r:id="rId4" tooltip="Грязный вал (Фото 1)"/>
        </xdr:cNvPr>
        <xdr:cNvCxnSpPr/>
      </xdr:nvCxnSpPr>
      <xdr:spPr>
        <a:xfrm rot="16200000" flipV="1">
          <a:off x="4372769" y="7057231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1</xdr:col>
      <xdr:colOff>95250</xdr:colOff>
      <xdr:row>46</xdr:row>
      <xdr:rowOff>781050</xdr:rowOff>
    </xdr:from>
    <xdr:to>
      <xdr:col>1</xdr:col>
      <xdr:colOff>457200</xdr:colOff>
      <xdr:row>46</xdr:row>
      <xdr:rowOff>782638</xdr:rowOff>
    </xdr:to>
    <xdr:cxnSp macro="">
      <xdr:nvCxnSpPr>
        <xdr:cNvPr id="9" name="Прямая со стрелкой 8">
          <a:hlinkClick xmlns:r="http://schemas.openxmlformats.org/officeDocument/2006/relationships" r:id="rId5" tooltip="К диагностике"/>
        </xdr:cNvPr>
        <xdr:cNvCxnSpPr/>
      </xdr:nvCxnSpPr>
      <xdr:spPr>
        <a:xfrm flipH="1">
          <a:off x="704850" y="9620250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13</xdr:col>
      <xdr:colOff>66675</xdr:colOff>
      <xdr:row>17</xdr:row>
      <xdr:rowOff>9525</xdr:rowOff>
    </xdr:from>
    <xdr:to>
      <xdr:col>13</xdr:col>
      <xdr:colOff>428625</xdr:colOff>
      <xdr:row>17</xdr:row>
      <xdr:rowOff>11113</xdr:rowOff>
    </xdr:to>
    <xdr:cxnSp macro="">
      <xdr:nvCxnSpPr>
        <xdr:cNvPr id="11" name="Прямая со стрелкой 10">
          <a:hlinkClick xmlns:r="http://schemas.openxmlformats.org/officeDocument/2006/relationships" r:id="rId6" tooltip="Грязный вал (Фото 2)"/>
        </xdr:cNvPr>
        <xdr:cNvCxnSpPr/>
      </xdr:nvCxnSpPr>
      <xdr:spPr>
        <a:xfrm>
          <a:off x="8020050" y="3248025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314325</xdr:colOff>
      <xdr:row>29</xdr:row>
      <xdr:rowOff>135731</xdr:rowOff>
    </xdr:from>
    <xdr:to>
      <xdr:col>7</xdr:col>
      <xdr:colOff>315913</xdr:colOff>
      <xdr:row>31</xdr:row>
      <xdr:rowOff>116681</xdr:rowOff>
    </xdr:to>
    <xdr:cxnSp macro="">
      <xdr:nvCxnSpPr>
        <xdr:cNvPr id="13" name="Прямая со стрелкой 12">
          <a:hlinkClick xmlns:r="http://schemas.openxmlformats.org/officeDocument/2006/relationships" r:id="rId7" tooltip="Чистый вал (Фото 1)"/>
        </xdr:cNvPr>
        <xdr:cNvCxnSpPr/>
      </xdr:nvCxnSpPr>
      <xdr:spPr>
        <a:xfrm rot="5400000">
          <a:off x="4401344" y="5849937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13</xdr:col>
      <xdr:colOff>38100</xdr:colOff>
      <xdr:row>46</xdr:row>
      <xdr:rowOff>914400</xdr:rowOff>
    </xdr:from>
    <xdr:to>
      <xdr:col>13</xdr:col>
      <xdr:colOff>400050</xdr:colOff>
      <xdr:row>46</xdr:row>
      <xdr:rowOff>915988</xdr:rowOff>
    </xdr:to>
    <xdr:cxnSp macro="">
      <xdr:nvCxnSpPr>
        <xdr:cNvPr id="15" name="Прямая со стрелкой 14">
          <a:hlinkClick xmlns:r="http://schemas.openxmlformats.org/officeDocument/2006/relationships" r:id="rId8" tooltip="Чистый вал (Фото 2)"/>
        </xdr:cNvPr>
        <xdr:cNvCxnSpPr/>
      </xdr:nvCxnSpPr>
      <xdr:spPr>
        <a:xfrm>
          <a:off x="7991475" y="9753600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0</xdr:col>
      <xdr:colOff>600075</xdr:colOff>
      <xdr:row>17</xdr:row>
      <xdr:rowOff>133350</xdr:rowOff>
    </xdr:from>
    <xdr:to>
      <xdr:col>3</xdr:col>
      <xdr:colOff>104775</xdr:colOff>
      <xdr:row>18</xdr:row>
      <xdr:rowOff>171450</xdr:rowOff>
    </xdr:to>
    <xdr:sp macro="" textlink="">
      <xdr:nvSpPr>
        <xdr:cNvPr id="10" name="TextBox 9">
          <a:hlinkClick xmlns:r="http://schemas.openxmlformats.org/officeDocument/2006/relationships" r:id="rId9"/>
        </xdr:cNvPr>
        <xdr:cNvSpPr txBox="1"/>
      </xdr:nvSpPr>
      <xdr:spPr>
        <a:xfrm>
          <a:off x="600075" y="3371850"/>
          <a:ext cx="13335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 диагностике</a:t>
          </a:r>
        </a:p>
      </xdr:txBody>
    </xdr:sp>
    <xdr:clientData fPrintsWithSheet="0"/>
  </xdr:twoCellAnchor>
  <xdr:twoCellAnchor>
    <xdr:from>
      <xdr:col>7</xdr:col>
      <xdr:colOff>457200</xdr:colOff>
      <xdr:row>30</xdr:row>
      <xdr:rowOff>28575</xdr:rowOff>
    </xdr:from>
    <xdr:to>
      <xdr:col>9</xdr:col>
      <xdr:colOff>571500</xdr:colOff>
      <xdr:row>31</xdr:row>
      <xdr:rowOff>66675</xdr:rowOff>
    </xdr:to>
    <xdr:sp macro="" textlink="">
      <xdr:nvSpPr>
        <xdr:cNvPr id="12" name="TextBox 11">
          <a:hlinkClick xmlns:r="http://schemas.openxmlformats.org/officeDocument/2006/relationships" r:id="rId10"/>
        </xdr:cNvPr>
        <xdr:cNvSpPr txBox="1"/>
      </xdr:nvSpPr>
      <xdr:spPr>
        <a:xfrm>
          <a:off x="4724400" y="5753100"/>
          <a:ext cx="13335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 чистому валу</a:t>
          </a:r>
        </a:p>
      </xdr:txBody>
    </xdr:sp>
    <xdr:clientData fPrintsWithSheet="0"/>
  </xdr:twoCellAnchor>
  <xdr:twoCellAnchor>
    <xdr:from>
      <xdr:col>12</xdr:col>
      <xdr:colOff>114300</xdr:colOff>
      <xdr:row>18</xdr:row>
      <xdr:rowOff>0</xdr:rowOff>
    </xdr:from>
    <xdr:to>
      <xdr:col>14</xdr:col>
      <xdr:colOff>238125</xdr:colOff>
      <xdr:row>20</xdr:row>
      <xdr:rowOff>133350</xdr:rowOff>
    </xdr:to>
    <xdr:sp macro="" textlink="">
      <xdr:nvSpPr>
        <xdr:cNvPr id="17" name="TextBox 16">
          <a:hlinkClick xmlns:r="http://schemas.openxmlformats.org/officeDocument/2006/relationships" r:id="rId11"/>
        </xdr:cNvPr>
        <xdr:cNvSpPr txBox="1"/>
      </xdr:nvSpPr>
      <xdr:spPr>
        <a:xfrm>
          <a:off x="7067550" y="3429000"/>
          <a:ext cx="133350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 Фото</a:t>
          </a:r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2</a:t>
          </a:r>
        </a:p>
        <a:p>
          <a:pPr algn="ctr"/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Грязный вал</a:t>
          </a:r>
          <a:endParaRPr lang="ru-RU" sz="1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 fPrintsWithSheet="0"/>
  </xdr:twoCellAnchor>
  <xdr:twoCellAnchor>
    <xdr:from>
      <xdr:col>1</xdr:col>
      <xdr:colOff>28575</xdr:colOff>
      <xdr:row>46</xdr:row>
      <xdr:rowOff>919757</xdr:rowOff>
    </xdr:from>
    <xdr:to>
      <xdr:col>3</xdr:col>
      <xdr:colOff>133350</xdr:colOff>
      <xdr:row>46</xdr:row>
      <xdr:rowOff>1148357</xdr:rowOff>
    </xdr:to>
    <xdr:sp macro="" textlink="">
      <xdr:nvSpPr>
        <xdr:cNvPr id="18" name="TextBox 17">
          <a:hlinkClick xmlns:r="http://schemas.openxmlformats.org/officeDocument/2006/relationships" r:id="rId12"/>
        </xdr:cNvPr>
        <xdr:cNvSpPr txBox="1"/>
      </xdr:nvSpPr>
      <xdr:spPr>
        <a:xfrm>
          <a:off x="276225" y="9758957"/>
          <a:ext cx="132397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 диагностике</a:t>
          </a:r>
        </a:p>
      </xdr:txBody>
    </xdr:sp>
    <xdr:clientData fPrintsWithSheet="0"/>
  </xdr:twoCellAnchor>
  <xdr:twoCellAnchor>
    <xdr:from>
      <xdr:col>7</xdr:col>
      <xdr:colOff>419100</xdr:colOff>
      <xdr:row>36</xdr:row>
      <xdr:rowOff>62507</xdr:rowOff>
    </xdr:from>
    <xdr:to>
      <xdr:col>9</xdr:col>
      <xdr:colOff>533400</xdr:colOff>
      <xdr:row>37</xdr:row>
      <xdr:rowOff>100607</xdr:rowOff>
    </xdr:to>
    <xdr:sp macro="" textlink="">
      <xdr:nvSpPr>
        <xdr:cNvPr id="19" name="TextBox 18">
          <a:hlinkClick xmlns:r="http://schemas.openxmlformats.org/officeDocument/2006/relationships" r:id="rId13"/>
        </xdr:cNvPr>
        <xdr:cNvSpPr txBox="1"/>
      </xdr:nvSpPr>
      <xdr:spPr>
        <a:xfrm>
          <a:off x="4324350" y="6987182"/>
          <a:ext cx="13335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</a:t>
          </a:r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г</a:t>
          </a:r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рязному валу</a:t>
          </a:r>
        </a:p>
      </xdr:txBody>
    </xdr:sp>
    <xdr:clientData fPrintsWithSheet="0"/>
  </xdr:twoCellAnchor>
  <xdr:twoCellAnchor>
    <xdr:from>
      <xdr:col>12</xdr:col>
      <xdr:colOff>142875</xdr:colOff>
      <xdr:row>46</xdr:row>
      <xdr:rowOff>1119782</xdr:rowOff>
    </xdr:from>
    <xdr:to>
      <xdr:col>14</xdr:col>
      <xdr:colOff>266700</xdr:colOff>
      <xdr:row>46</xdr:row>
      <xdr:rowOff>1634132</xdr:rowOff>
    </xdr:to>
    <xdr:sp macro="" textlink="">
      <xdr:nvSpPr>
        <xdr:cNvPr id="20" name="TextBox 19">
          <a:hlinkClick xmlns:r="http://schemas.openxmlformats.org/officeDocument/2006/relationships" r:id="rId14"/>
        </xdr:cNvPr>
        <xdr:cNvSpPr txBox="1"/>
      </xdr:nvSpPr>
      <xdr:spPr>
        <a:xfrm>
          <a:off x="7096125" y="9958982"/>
          <a:ext cx="133350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 фото</a:t>
          </a:r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2</a:t>
          </a:r>
        </a:p>
        <a:p>
          <a:pPr algn="ctr"/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Чистый вал</a:t>
          </a:r>
          <a:endParaRPr lang="ru-RU" sz="1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</xdr:colOff>
      <xdr:row>0</xdr:row>
      <xdr:rowOff>219074</xdr:rowOff>
    </xdr:from>
    <xdr:to>
      <xdr:col>13</xdr:col>
      <xdr:colOff>596328</xdr:colOff>
      <xdr:row>32</xdr:row>
      <xdr:rowOff>10286</xdr:rowOff>
    </xdr:to>
    <xdr:pic>
      <xdr:nvPicPr>
        <xdr:cNvPr id="43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68287" y="219074"/>
          <a:ext cx="7900416" cy="5925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35</xdr:row>
      <xdr:rowOff>10716</xdr:rowOff>
    </xdr:from>
    <xdr:to>
      <xdr:col>13</xdr:col>
      <xdr:colOff>604266</xdr:colOff>
      <xdr:row>65</xdr:row>
      <xdr:rowOff>173403</xdr:rowOff>
    </xdr:to>
    <xdr:pic>
      <xdr:nvPicPr>
        <xdr:cNvPr id="4321" name="Рисунок 1" descr="15167036_275x3,4_50x_2zo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76225" y="6735366"/>
          <a:ext cx="7900416" cy="5925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171450</xdr:colOff>
      <xdr:row>57</xdr:row>
      <xdr:rowOff>95250</xdr:rowOff>
    </xdr:from>
    <xdr:to>
      <xdr:col>6</xdr:col>
      <xdr:colOff>342900</xdr:colOff>
      <xdr:row>63</xdr:row>
      <xdr:rowOff>0</xdr:rowOff>
    </xdr:to>
    <xdr:grpSp>
      <xdr:nvGrpSpPr>
        <xdr:cNvPr id="4" name="Группа 7"/>
        <xdr:cNvGrpSpPr>
          <a:grpSpLocks/>
        </xdr:cNvGrpSpPr>
      </xdr:nvGrpSpPr>
      <xdr:grpSpPr bwMode="auto">
        <a:xfrm>
          <a:off x="1647825" y="11058525"/>
          <a:ext cx="2000250" cy="1047750"/>
          <a:chOff x="1971676" y="8705852"/>
          <a:chExt cx="2085974" cy="1190625"/>
        </a:xfrm>
      </xdr:grpSpPr>
      <xdr:cxnSp macro="">
        <xdr:nvCxnSpPr>
          <xdr:cNvPr id="5" name="Прямая со стрелкой 4"/>
          <xdr:cNvCxnSpPr/>
        </xdr:nvCxnSpPr>
        <xdr:spPr>
          <a:xfrm rot="5400000" flipH="1" flipV="1">
            <a:off x="3076575" y="8915402"/>
            <a:ext cx="1190625" cy="771525"/>
          </a:xfrm>
          <a:prstGeom prst="straightConnector1">
            <a:avLst/>
          </a:prstGeom>
          <a:ln w="28575">
            <a:solidFill>
              <a:schemeClr val="bg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0800000" flipV="1">
            <a:off x="1971676" y="9886951"/>
            <a:ext cx="1323974" cy="9525"/>
          </a:xfrm>
          <a:prstGeom prst="line">
            <a:avLst/>
          </a:prstGeom>
          <a:ln w="28575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2095501" y="9572626"/>
            <a:ext cx="1085849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ru-RU" sz="1600" b="1">
                <a:solidFill>
                  <a:schemeClr val="bg1"/>
                </a:solidFill>
              </a:rPr>
              <a:t>донышко</a:t>
            </a:r>
          </a:p>
        </xdr:txBody>
      </xdr:sp>
    </xdr:grpSp>
    <xdr:clientData/>
  </xdr:twoCellAnchor>
  <xdr:twoCellAnchor>
    <xdr:from>
      <xdr:col>1</xdr:col>
      <xdr:colOff>133350</xdr:colOff>
      <xdr:row>15</xdr:row>
      <xdr:rowOff>29369</xdr:rowOff>
    </xdr:from>
    <xdr:to>
      <xdr:col>1</xdr:col>
      <xdr:colOff>495300</xdr:colOff>
      <xdr:row>15</xdr:row>
      <xdr:rowOff>30957</xdr:rowOff>
    </xdr:to>
    <xdr:cxnSp macro="">
      <xdr:nvCxnSpPr>
        <xdr:cNvPr id="25" name="Прямая со стрелкой 24">
          <a:hlinkClick xmlns:r="http://schemas.openxmlformats.org/officeDocument/2006/relationships" r:id="rId3" tooltip="Грязный вал (Фото 1)"/>
        </xdr:cNvPr>
        <xdr:cNvCxnSpPr/>
      </xdr:nvCxnSpPr>
      <xdr:spPr>
        <a:xfrm flipH="1">
          <a:off x="742950" y="2886869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304006</xdr:colOff>
      <xdr:row>36</xdr:row>
      <xdr:rowOff>794</xdr:rowOff>
    </xdr:from>
    <xdr:to>
      <xdr:col>7</xdr:col>
      <xdr:colOff>305594</xdr:colOff>
      <xdr:row>37</xdr:row>
      <xdr:rowOff>172244</xdr:rowOff>
    </xdr:to>
    <xdr:cxnSp macro="">
      <xdr:nvCxnSpPr>
        <xdr:cNvPr id="26" name="Прямая со стрелкой 25">
          <a:hlinkClick xmlns:r="http://schemas.openxmlformats.org/officeDocument/2006/relationships" r:id="rId4" tooltip="Грязный вал (Фото 2)"/>
        </xdr:cNvPr>
        <xdr:cNvCxnSpPr/>
      </xdr:nvCxnSpPr>
      <xdr:spPr>
        <a:xfrm rot="16200000" flipV="1">
          <a:off x="4391025" y="8601075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1</xdr:col>
      <xdr:colOff>180975</xdr:colOff>
      <xdr:row>49</xdr:row>
      <xdr:rowOff>10319</xdr:rowOff>
    </xdr:from>
    <xdr:to>
      <xdr:col>1</xdr:col>
      <xdr:colOff>542925</xdr:colOff>
      <xdr:row>49</xdr:row>
      <xdr:rowOff>11907</xdr:rowOff>
    </xdr:to>
    <xdr:cxnSp macro="">
      <xdr:nvCxnSpPr>
        <xdr:cNvPr id="27" name="Прямая со стрелкой 26">
          <a:hlinkClick xmlns:r="http://schemas.openxmlformats.org/officeDocument/2006/relationships" r:id="rId5" tooltip="Чистый вал (Фото 1)"/>
        </xdr:cNvPr>
        <xdr:cNvCxnSpPr/>
      </xdr:nvCxnSpPr>
      <xdr:spPr>
        <a:xfrm flipH="1">
          <a:off x="790575" y="10906919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13</xdr:col>
      <xdr:colOff>211137</xdr:colOff>
      <xdr:row>48</xdr:row>
      <xdr:rowOff>142874</xdr:rowOff>
    </xdr:from>
    <xdr:to>
      <xdr:col>13</xdr:col>
      <xdr:colOff>363537</xdr:colOff>
      <xdr:row>50</xdr:row>
      <xdr:rowOff>114299</xdr:rowOff>
    </xdr:to>
    <xdr:grpSp>
      <xdr:nvGrpSpPr>
        <xdr:cNvPr id="28" name="Группа 27">
          <a:hlinkClick xmlns:r="http://schemas.openxmlformats.org/officeDocument/2006/relationships" r:id="rId6" tooltip="Вернуться назад"/>
        </xdr:cNvPr>
        <xdr:cNvGrpSpPr/>
      </xdr:nvGrpSpPr>
      <xdr:grpSpPr>
        <a:xfrm>
          <a:off x="7783512" y="9391649"/>
          <a:ext cx="152400" cy="352425"/>
          <a:chOff x="8582025" y="2505869"/>
          <a:chExt cx="152400" cy="361950"/>
        </a:xfrm>
        <a:effectLst>
          <a:glow rad="101600">
            <a:schemeClr val="bg1">
              <a:alpha val="60000"/>
            </a:schemeClr>
          </a:glow>
        </a:effectLst>
      </xdr:grpSpPr>
      <xdr:cxnSp macro="">
        <xdr:nvCxnSpPr>
          <xdr:cNvPr id="29" name="Прямая со стрелкой 28">
            <a:hlinkClick xmlns:r="http://schemas.openxmlformats.org/officeDocument/2006/relationships" r:id="rId7"/>
          </xdr:cNvPr>
          <xdr:cNvCxnSpPr/>
        </xdr:nvCxnSpPr>
        <xdr:spPr>
          <a:xfrm rot="5400000" flipH="1">
            <a:off x="8534400" y="2686050"/>
            <a:ext cx="361950" cy="1588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Прямая соединительная линия 29"/>
          <xdr:cNvCxnSpPr/>
        </xdr:nvCxnSpPr>
        <xdr:spPr>
          <a:xfrm rot="10800000">
            <a:off x="8582025" y="2867025"/>
            <a:ext cx="15240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 fPrintsWithSheet="0"/>
  </xdr:twoCellAnchor>
  <xdr:twoCellAnchor>
    <xdr:from>
      <xdr:col>13</xdr:col>
      <xdr:colOff>173037</xdr:colOff>
      <xdr:row>14</xdr:row>
      <xdr:rowOff>66674</xdr:rowOff>
    </xdr:from>
    <xdr:to>
      <xdr:col>13</xdr:col>
      <xdr:colOff>325437</xdr:colOff>
      <xdr:row>16</xdr:row>
      <xdr:rowOff>47624</xdr:rowOff>
    </xdr:to>
    <xdr:grpSp>
      <xdr:nvGrpSpPr>
        <xdr:cNvPr id="34" name="Группа 33">
          <a:hlinkClick xmlns:r="http://schemas.openxmlformats.org/officeDocument/2006/relationships" r:id="rId8" tooltip="Вернуться назад"/>
        </xdr:cNvPr>
        <xdr:cNvGrpSpPr/>
      </xdr:nvGrpSpPr>
      <xdr:grpSpPr>
        <a:xfrm>
          <a:off x="7745412" y="2733674"/>
          <a:ext cx="152400" cy="361950"/>
          <a:chOff x="8582025" y="2505869"/>
          <a:chExt cx="152400" cy="361950"/>
        </a:xfrm>
        <a:effectLst>
          <a:glow rad="101600">
            <a:schemeClr val="bg1">
              <a:alpha val="60000"/>
            </a:schemeClr>
          </a:glow>
        </a:effectLst>
      </xdr:grpSpPr>
      <xdr:cxnSp macro="">
        <xdr:nvCxnSpPr>
          <xdr:cNvPr id="35" name="Прямая со стрелкой 34">
            <a:hlinkClick xmlns:r="http://schemas.openxmlformats.org/officeDocument/2006/relationships" r:id="rId9"/>
          </xdr:cNvPr>
          <xdr:cNvCxnSpPr/>
        </xdr:nvCxnSpPr>
        <xdr:spPr>
          <a:xfrm rot="5400000" flipH="1">
            <a:off x="8534400" y="2686050"/>
            <a:ext cx="361950" cy="1588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Прямая соединительная линия 35"/>
          <xdr:cNvCxnSpPr/>
        </xdr:nvCxnSpPr>
        <xdr:spPr>
          <a:xfrm rot="10800000">
            <a:off x="8582025" y="2867025"/>
            <a:ext cx="15240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 fPrintsWithSheet="0"/>
  </xdr:twoCellAnchor>
  <xdr:twoCellAnchor>
    <xdr:from>
      <xdr:col>7</xdr:col>
      <xdr:colOff>304006</xdr:colOff>
      <xdr:row>29</xdr:row>
      <xdr:rowOff>124619</xdr:rowOff>
    </xdr:from>
    <xdr:to>
      <xdr:col>7</xdr:col>
      <xdr:colOff>305594</xdr:colOff>
      <xdr:row>31</xdr:row>
      <xdr:rowOff>105569</xdr:rowOff>
    </xdr:to>
    <xdr:cxnSp macro="">
      <xdr:nvCxnSpPr>
        <xdr:cNvPr id="37" name="Прямая со стрелкой 36">
          <a:hlinkClick xmlns:r="http://schemas.openxmlformats.org/officeDocument/2006/relationships" r:id="rId10" tooltip="Чистый вал (Фото 2)"/>
        </xdr:cNvPr>
        <xdr:cNvCxnSpPr/>
      </xdr:nvCxnSpPr>
      <xdr:spPr>
        <a:xfrm rot="5400000">
          <a:off x="4391025" y="5838825"/>
          <a:ext cx="361950" cy="15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  <a:effectLst>
          <a:glow rad="101600">
            <a:schemeClr val="bg1">
              <a:alpha val="6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1</xdr:col>
      <xdr:colOff>38100</xdr:colOff>
      <xdr:row>16</xdr:row>
      <xdr:rowOff>9525</xdr:rowOff>
    </xdr:from>
    <xdr:to>
      <xdr:col>3</xdr:col>
      <xdr:colOff>142875</xdr:colOff>
      <xdr:row>18</xdr:row>
      <xdr:rowOff>161925</xdr:rowOff>
    </xdr:to>
    <xdr:sp macro="" textlink="">
      <xdr:nvSpPr>
        <xdr:cNvPr id="18" name="TextBox 17">
          <a:hlinkClick xmlns:r="http://schemas.openxmlformats.org/officeDocument/2006/relationships" r:id="rId11"/>
        </xdr:cNvPr>
        <xdr:cNvSpPr txBox="1"/>
      </xdr:nvSpPr>
      <xdr:spPr>
        <a:xfrm>
          <a:off x="647700" y="3057525"/>
          <a:ext cx="1323975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К Фото</a:t>
          </a:r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1</a:t>
          </a:r>
          <a:endParaRPr lang="ru-RU" sz="1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  <a:p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Грязный вал</a:t>
          </a:r>
          <a:endParaRPr lang="ru-RU" sz="1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7</xdr:col>
      <xdr:colOff>495300</xdr:colOff>
      <xdr:row>30</xdr:row>
      <xdr:rowOff>28575</xdr:rowOff>
    </xdr:from>
    <xdr:to>
      <xdr:col>10</xdr:col>
      <xdr:colOff>0</xdr:colOff>
      <xdr:row>31</xdr:row>
      <xdr:rowOff>66675</xdr:rowOff>
    </xdr:to>
    <xdr:sp macro="" textlink="">
      <xdr:nvSpPr>
        <xdr:cNvPr id="19" name="TextBox 18">
          <a:hlinkClick xmlns:r="http://schemas.openxmlformats.org/officeDocument/2006/relationships" r:id="rId12"/>
        </xdr:cNvPr>
        <xdr:cNvSpPr txBox="1"/>
      </xdr:nvSpPr>
      <xdr:spPr>
        <a:xfrm>
          <a:off x="4762500" y="5753100"/>
          <a:ext cx="13335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 чистому валу</a:t>
          </a:r>
        </a:p>
      </xdr:txBody>
    </xdr:sp>
    <xdr:clientData fPrintsWithSheet="0"/>
  </xdr:twoCellAnchor>
  <xdr:twoCellAnchor>
    <xdr:from>
      <xdr:col>12</xdr:col>
      <xdr:colOff>523875</xdr:colOff>
      <xdr:row>16</xdr:row>
      <xdr:rowOff>123825</xdr:rowOff>
    </xdr:from>
    <xdr:to>
      <xdr:col>14</xdr:col>
      <xdr:colOff>85725</xdr:colOff>
      <xdr:row>18</xdr:row>
      <xdr:rowOff>38100</xdr:rowOff>
    </xdr:to>
    <xdr:sp macro="" textlink="">
      <xdr:nvSpPr>
        <xdr:cNvPr id="20" name="TextBox 19">
          <a:hlinkClick xmlns:r="http://schemas.openxmlformats.org/officeDocument/2006/relationships" r:id="rId13"/>
        </xdr:cNvPr>
        <xdr:cNvSpPr txBox="1"/>
      </xdr:nvSpPr>
      <xdr:spPr>
        <a:xfrm>
          <a:off x="7486650" y="3171825"/>
          <a:ext cx="7810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В</a:t>
          </a:r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начало</a:t>
          </a:r>
          <a:endParaRPr lang="ru-RU" sz="8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 fPrintsWithSheet="0"/>
  </xdr:twoCellAnchor>
  <xdr:twoCellAnchor>
    <xdr:from>
      <xdr:col>1</xdr:col>
      <xdr:colOff>66675</xdr:colOff>
      <xdr:row>49</xdr:row>
      <xdr:rowOff>176806</xdr:rowOff>
    </xdr:from>
    <xdr:to>
      <xdr:col>3</xdr:col>
      <xdr:colOff>171450</xdr:colOff>
      <xdr:row>52</xdr:row>
      <xdr:rowOff>95249</xdr:rowOff>
    </xdr:to>
    <xdr:sp macro="" textlink="">
      <xdr:nvSpPr>
        <xdr:cNvPr id="21" name="TextBox 20">
          <a:hlinkClick xmlns:r="http://schemas.openxmlformats.org/officeDocument/2006/relationships" r:id="rId14"/>
        </xdr:cNvPr>
        <xdr:cNvSpPr txBox="1"/>
      </xdr:nvSpPr>
      <xdr:spPr>
        <a:xfrm>
          <a:off x="676275" y="9635131"/>
          <a:ext cx="1323975" cy="4899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К фото</a:t>
          </a:r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1</a:t>
          </a:r>
          <a:endParaRPr lang="ru-RU" sz="1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  <a:p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Чистый вал</a:t>
          </a:r>
          <a:endParaRPr lang="ru-RU" sz="1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7</xdr:col>
      <xdr:colOff>457200</xdr:colOff>
      <xdr:row>36</xdr:row>
      <xdr:rowOff>62507</xdr:rowOff>
    </xdr:from>
    <xdr:to>
      <xdr:col>9</xdr:col>
      <xdr:colOff>571500</xdr:colOff>
      <xdr:row>37</xdr:row>
      <xdr:rowOff>100607</xdr:rowOff>
    </xdr:to>
    <xdr:sp macro="" textlink="">
      <xdr:nvSpPr>
        <xdr:cNvPr id="22" name="TextBox 21">
          <a:hlinkClick xmlns:r="http://schemas.openxmlformats.org/officeDocument/2006/relationships" r:id="rId15"/>
        </xdr:cNvPr>
        <xdr:cNvSpPr txBox="1"/>
      </xdr:nvSpPr>
      <xdr:spPr>
        <a:xfrm>
          <a:off x="4724400" y="6987182"/>
          <a:ext cx="13335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К</a:t>
          </a:r>
          <a:r>
            <a:rPr lang="ru-RU" sz="1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г</a:t>
          </a:r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рязному валу</a:t>
          </a:r>
        </a:p>
      </xdr:txBody>
    </xdr:sp>
    <xdr:clientData fPrintsWithSheet="0"/>
  </xdr:twoCellAnchor>
  <xdr:twoCellAnchor>
    <xdr:from>
      <xdr:col>12</xdr:col>
      <xdr:colOff>552450</xdr:colOff>
      <xdr:row>51</xdr:row>
      <xdr:rowOff>14882</xdr:rowOff>
    </xdr:from>
    <xdr:to>
      <xdr:col>14</xdr:col>
      <xdr:colOff>133350</xdr:colOff>
      <xdr:row>52</xdr:row>
      <xdr:rowOff>114300</xdr:rowOff>
    </xdr:to>
    <xdr:sp macro="" textlink="">
      <xdr:nvSpPr>
        <xdr:cNvPr id="23" name="TextBox 22">
          <a:hlinkClick xmlns:r="http://schemas.openxmlformats.org/officeDocument/2006/relationships" r:id="rId16"/>
        </xdr:cNvPr>
        <xdr:cNvSpPr txBox="1"/>
      </xdr:nvSpPr>
      <xdr:spPr>
        <a:xfrm>
          <a:off x="7515225" y="9835157"/>
          <a:ext cx="800100" cy="2899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ru-RU" sz="1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В начало</a:t>
          </a:r>
          <a:endParaRPr lang="ru-RU" sz="1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36</xdr:row>
      <xdr:rowOff>152400</xdr:rowOff>
    </xdr:from>
    <xdr:to>
      <xdr:col>13</xdr:col>
      <xdr:colOff>600075</xdr:colOff>
      <xdr:row>67</xdr:row>
      <xdr:rowOff>57150</xdr:rowOff>
    </xdr:to>
    <xdr:pic>
      <xdr:nvPicPr>
        <xdr:cNvPr id="5209" name="Рисунок 1" descr="15167036_275x3,4_50x_2zon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7029450"/>
          <a:ext cx="7905750" cy="581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142875</xdr:rowOff>
    </xdr:from>
    <xdr:to>
      <xdr:col>13</xdr:col>
      <xdr:colOff>609600</xdr:colOff>
      <xdr:row>31</xdr:row>
      <xdr:rowOff>57150</xdr:rowOff>
    </xdr:to>
    <xdr:pic>
      <xdr:nvPicPr>
        <xdr:cNvPr id="52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142875"/>
          <a:ext cx="7915275" cy="581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asercleaning.ru/" TargetMode="External"/><Relationship Id="rId1" Type="http://schemas.openxmlformats.org/officeDocument/2006/relationships/hyperlink" Target="http://www.lasercleaning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lasercleaning.ru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W198"/>
  <sheetViews>
    <sheetView tabSelected="1" zoomScaleNormal="100" workbookViewId="0">
      <selection sqref="A1:A29"/>
    </sheetView>
  </sheetViews>
  <sheetFormatPr defaultColWidth="0" defaultRowHeight="15" zeroHeight="1"/>
  <cols>
    <col min="1" max="1" width="9.140625" customWidth="1"/>
    <col min="2" max="2" width="17" customWidth="1"/>
    <col min="3" max="3" width="15.85546875" customWidth="1"/>
    <col min="4" max="4" width="9.42578125" customWidth="1"/>
    <col min="5" max="5" width="20.140625" customWidth="1"/>
    <col min="6" max="6" width="13.42578125" customWidth="1"/>
    <col min="7" max="7" width="7.5703125" customWidth="1"/>
    <col min="8" max="8" width="6" customWidth="1"/>
    <col min="9" max="9" width="13.140625" customWidth="1"/>
    <col min="10" max="10" width="13.42578125" customWidth="1"/>
    <col min="11" max="11" width="14" customWidth="1"/>
    <col min="12" max="12" width="10.28515625" style="110" customWidth="1"/>
    <col min="13" max="20" width="9.140625" hidden="1" customWidth="1"/>
    <col min="21" max="23" width="0" hidden="1" customWidth="1"/>
    <col min="24" max="16384" width="9.140625" hidden="1"/>
  </cols>
  <sheetData>
    <row r="1" spans="1:12" ht="15.75" thickBot="1">
      <c r="A1" s="135" t="s">
        <v>102</v>
      </c>
      <c r="B1" s="148" t="s">
        <v>107</v>
      </c>
      <c r="C1" s="148"/>
      <c r="D1" s="148"/>
      <c r="E1" s="148"/>
      <c r="F1" s="148"/>
      <c r="G1" s="148"/>
      <c r="H1" s="148"/>
      <c r="I1" s="148"/>
      <c r="J1" s="148"/>
      <c r="K1" s="148"/>
      <c r="L1" s="143" t="s">
        <v>69</v>
      </c>
    </row>
    <row r="2" spans="1:12" ht="19.5" thickBot="1">
      <c r="A2" s="135"/>
      <c r="B2" s="68" t="s">
        <v>27</v>
      </c>
      <c r="C2" s="10" t="s">
        <v>0</v>
      </c>
      <c r="D2" s="20">
        <v>220</v>
      </c>
      <c r="E2" s="10" t="s">
        <v>31</v>
      </c>
      <c r="F2" s="71" t="s">
        <v>119</v>
      </c>
      <c r="G2" s="10" t="s">
        <v>39</v>
      </c>
      <c r="H2" s="21">
        <v>4</v>
      </c>
      <c r="I2" s="10" t="s">
        <v>40</v>
      </c>
      <c r="J2" s="154" t="s">
        <v>110</v>
      </c>
      <c r="K2" s="155"/>
      <c r="L2" s="143"/>
    </row>
    <row r="3" spans="1:12">
      <c r="A3" s="135"/>
      <c r="B3" s="16" t="s">
        <v>16</v>
      </c>
      <c r="C3" s="160" t="s">
        <v>2</v>
      </c>
      <c r="D3" s="130"/>
      <c r="E3" s="129" t="s">
        <v>5</v>
      </c>
      <c r="F3" s="130"/>
      <c r="G3" s="157" t="s">
        <v>10</v>
      </c>
      <c r="H3" s="129"/>
      <c r="I3" s="130"/>
      <c r="J3" s="52" t="s">
        <v>73</v>
      </c>
      <c r="K3" s="62" t="s">
        <v>9</v>
      </c>
      <c r="L3" s="143"/>
    </row>
    <row r="4" spans="1:12">
      <c r="A4" s="135"/>
      <c r="B4" s="17" t="s">
        <v>14</v>
      </c>
      <c r="C4" s="66">
        <f>10000/K13</f>
        <v>80</v>
      </c>
      <c r="D4" s="36" t="s">
        <v>58</v>
      </c>
      <c r="E4" s="18">
        <v>60</v>
      </c>
      <c r="F4" s="37" t="s">
        <v>34</v>
      </c>
      <c r="G4" s="38"/>
      <c r="H4" s="19" t="s">
        <v>35</v>
      </c>
      <c r="I4" s="44">
        <f>E6/C6</f>
        <v>10.416666666666666</v>
      </c>
      <c r="J4" s="61">
        <f>1-C6/E6</f>
        <v>0.90400000000000003</v>
      </c>
      <c r="K4" s="63" t="s">
        <v>60</v>
      </c>
      <c r="L4" s="143"/>
    </row>
    <row r="5" spans="1:12">
      <c r="A5" s="135"/>
      <c r="B5" s="16" t="s">
        <v>16</v>
      </c>
      <c r="C5" s="160" t="s">
        <v>21</v>
      </c>
      <c r="D5" s="130"/>
      <c r="E5" s="141" t="s">
        <v>20</v>
      </c>
      <c r="F5" s="142"/>
      <c r="G5" s="156" t="s">
        <v>4</v>
      </c>
      <c r="H5" s="141"/>
      <c r="I5" s="54" t="s">
        <v>75</v>
      </c>
      <c r="J5" s="65">
        <v>15</v>
      </c>
      <c r="K5" s="28" t="s">
        <v>74</v>
      </c>
      <c r="L5" s="143"/>
    </row>
    <row r="6" spans="1:12" ht="17.25">
      <c r="A6" s="135"/>
      <c r="B6" s="17" t="s">
        <v>15</v>
      </c>
      <c r="C6" s="39">
        <v>12</v>
      </c>
      <c r="D6" s="36" t="s">
        <v>3</v>
      </c>
      <c r="E6" s="18">
        <f>K13</f>
        <v>125</v>
      </c>
      <c r="F6" s="37" t="s">
        <v>3</v>
      </c>
      <c r="G6">
        <v>45</v>
      </c>
      <c r="H6" t="s">
        <v>3</v>
      </c>
      <c r="I6" s="55" t="s">
        <v>76</v>
      </c>
      <c r="J6" s="72">
        <f>J5/1.55</f>
        <v>9.67741935483871</v>
      </c>
      <c r="K6" s="29" t="s">
        <v>8</v>
      </c>
      <c r="L6" s="143"/>
    </row>
    <row r="7" spans="1:12" ht="28.5" customHeight="1">
      <c r="A7" s="135"/>
      <c r="B7" s="138" t="s">
        <v>36</v>
      </c>
      <c r="C7" s="30" t="s">
        <v>11</v>
      </c>
      <c r="D7" s="49" t="s">
        <v>12</v>
      </c>
      <c r="E7" s="32" t="s">
        <v>7</v>
      </c>
      <c r="F7" s="158" t="s">
        <v>1</v>
      </c>
      <c r="G7" s="49" t="s">
        <v>67</v>
      </c>
      <c r="H7" s="49"/>
      <c r="I7" s="48" t="s">
        <v>38</v>
      </c>
      <c r="J7" s="146" t="s">
        <v>48</v>
      </c>
      <c r="K7" s="147"/>
      <c r="L7" s="143"/>
    </row>
    <row r="8" spans="1:12">
      <c r="A8" s="135"/>
      <c r="B8" s="139"/>
      <c r="C8" s="31"/>
      <c r="D8" s="42" t="s">
        <v>13</v>
      </c>
      <c r="E8" s="40" t="s">
        <v>61</v>
      </c>
      <c r="F8" s="159"/>
      <c r="G8" s="49" t="s">
        <v>68</v>
      </c>
      <c r="H8" s="49"/>
      <c r="I8" s="43" t="s">
        <v>57</v>
      </c>
      <c r="J8" s="58">
        <f>((2*3.14*(D9/2))*D18)/1000000</f>
        <v>6.3741999999999993E-2</v>
      </c>
      <c r="K8" s="57" t="s">
        <v>54</v>
      </c>
      <c r="L8" s="143"/>
    </row>
    <row r="9" spans="1:12" ht="26.25" customHeight="1" thickBot="1">
      <c r="A9" s="135"/>
      <c r="B9" s="140"/>
      <c r="C9" s="27" t="s">
        <v>46</v>
      </c>
      <c r="D9" s="59">
        <v>70</v>
      </c>
      <c r="E9" s="26"/>
      <c r="F9" s="27" t="s">
        <v>47</v>
      </c>
      <c r="G9" s="145">
        <f>B18+D18+F18</f>
        <v>460</v>
      </c>
      <c r="H9" s="145"/>
      <c r="I9" s="60" t="s">
        <v>77</v>
      </c>
      <c r="J9" s="56">
        <f>((3.14*(E6/20000)^2*(G6/10000))/2)</f>
        <v>2.7597656250000004E-7</v>
      </c>
      <c r="K9" s="57" t="s">
        <v>53</v>
      </c>
      <c r="L9" s="143"/>
    </row>
    <row r="10" spans="1:12" ht="15.75" customHeight="1">
      <c r="A10" s="135"/>
      <c r="B10" s="74"/>
      <c r="C10" s="74"/>
      <c r="D10" s="74"/>
      <c r="E10" s="74"/>
      <c r="F10" s="74"/>
      <c r="G10" s="74"/>
      <c r="H10" s="74"/>
      <c r="I10" s="164" t="s">
        <v>78</v>
      </c>
      <c r="J10" s="166">
        <f>J9*(1000000/(E6+C6))^2</f>
        <v>14.703850098566789</v>
      </c>
      <c r="K10" s="168" t="s">
        <v>74</v>
      </c>
      <c r="L10" s="143"/>
    </row>
    <row r="11" spans="1:12" ht="14.25" customHeight="1" thickBot="1">
      <c r="A11" s="135"/>
      <c r="B11" s="73"/>
      <c r="C11" s="73"/>
      <c r="D11" s="73"/>
      <c r="E11" s="73"/>
      <c r="F11" s="73"/>
      <c r="G11" s="73"/>
      <c r="H11" s="73"/>
      <c r="I11" s="165"/>
      <c r="J11" s="167"/>
      <c r="K11" s="169"/>
      <c r="L11" s="143"/>
    </row>
    <row r="12" spans="1:12" ht="15" customHeight="1">
      <c r="A12" s="135"/>
      <c r="B12" s="73"/>
      <c r="C12" s="73"/>
      <c r="D12" s="73"/>
      <c r="E12" s="73"/>
      <c r="F12" s="73"/>
      <c r="G12" s="73"/>
      <c r="H12" s="73"/>
      <c r="I12" s="79" t="s">
        <v>71</v>
      </c>
      <c r="J12" s="80" t="s">
        <v>72</v>
      </c>
      <c r="K12" s="81" t="s">
        <v>3</v>
      </c>
      <c r="L12" s="143"/>
    </row>
    <row r="13" spans="1:12">
      <c r="A13" s="135"/>
      <c r="B13" s="73"/>
      <c r="C13" s="73"/>
      <c r="D13" s="73"/>
      <c r="E13" s="73"/>
      <c r="F13" s="73"/>
      <c r="G13" s="73"/>
      <c r="H13" s="73"/>
      <c r="I13" s="82">
        <v>200</v>
      </c>
      <c r="J13" s="82">
        <v>250</v>
      </c>
      <c r="K13" s="83">
        <f>J13/(I13/100)</f>
        <v>125</v>
      </c>
      <c r="L13" s="143"/>
    </row>
    <row r="14" spans="1:12">
      <c r="A14" s="135"/>
      <c r="B14" s="73"/>
      <c r="C14" s="73"/>
      <c r="D14" s="73"/>
      <c r="E14" s="73"/>
      <c r="F14" s="73"/>
      <c r="G14" s="73"/>
      <c r="H14" s="73"/>
      <c r="I14" s="75"/>
      <c r="J14" s="75"/>
      <c r="K14" s="76"/>
      <c r="L14" s="143"/>
    </row>
    <row r="15" spans="1:12">
      <c r="A15" s="135"/>
      <c r="B15" s="73"/>
      <c r="C15" s="73"/>
      <c r="D15" s="73"/>
      <c r="E15" s="73"/>
      <c r="F15" s="73"/>
      <c r="G15" s="73"/>
      <c r="H15" s="73"/>
      <c r="I15" s="75"/>
      <c r="J15" s="75"/>
      <c r="K15" s="76"/>
      <c r="L15" s="143"/>
    </row>
    <row r="16" spans="1:12" ht="13.5" customHeight="1">
      <c r="A16" s="135"/>
      <c r="B16" s="73"/>
      <c r="C16" s="73"/>
      <c r="D16" s="73"/>
      <c r="E16" s="73"/>
      <c r="F16" s="73"/>
      <c r="G16" s="73"/>
      <c r="H16" s="163" t="s">
        <v>45</v>
      </c>
      <c r="I16" s="163"/>
      <c r="J16" s="163"/>
      <c r="K16" s="163"/>
      <c r="L16" s="143"/>
    </row>
    <row r="17" spans="1:12" ht="15" customHeight="1">
      <c r="A17" s="135"/>
      <c r="B17" s="73"/>
      <c r="C17" s="73"/>
      <c r="D17" s="73"/>
      <c r="E17" s="73"/>
      <c r="F17" s="73"/>
      <c r="G17" s="73"/>
      <c r="H17" s="163"/>
      <c r="I17" s="163"/>
      <c r="J17" s="163"/>
      <c r="K17" s="163"/>
      <c r="L17" s="143"/>
    </row>
    <row r="18" spans="1:12">
      <c r="A18" s="135"/>
      <c r="B18" s="77">
        <v>70</v>
      </c>
      <c r="C18" s="73"/>
      <c r="D18" s="77">
        <v>290</v>
      </c>
      <c r="E18" s="73"/>
      <c r="F18" s="78">
        <v>100</v>
      </c>
      <c r="G18" s="73"/>
      <c r="H18" s="73"/>
      <c r="I18" s="73"/>
      <c r="J18" s="73"/>
      <c r="K18" s="73"/>
      <c r="L18" s="143"/>
    </row>
    <row r="19" spans="1:12" ht="18.75" customHeight="1" thickBot="1">
      <c r="A19" s="135"/>
      <c r="B19" s="73"/>
      <c r="C19" s="73"/>
      <c r="D19" s="73"/>
      <c r="E19" s="73"/>
      <c r="F19" s="73"/>
      <c r="G19" s="73"/>
      <c r="H19" s="73"/>
      <c r="I19" s="84"/>
      <c r="J19" s="73"/>
      <c r="K19" s="73"/>
      <c r="L19" s="143"/>
    </row>
    <row r="20" spans="1:12">
      <c r="A20" s="135"/>
      <c r="B20" s="136" t="s">
        <v>23</v>
      </c>
      <c r="C20" s="137"/>
      <c r="D20" s="11"/>
      <c r="E20" s="12"/>
      <c r="F20" s="73"/>
      <c r="G20" s="73"/>
      <c r="H20" s="73"/>
      <c r="I20" s="73"/>
      <c r="J20" s="73"/>
      <c r="K20" s="73"/>
      <c r="L20" s="143"/>
    </row>
    <row r="21" spans="1:12" ht="29.25" customHeight="1">
      <c r="A21" s="135"/>
      <c r="B21" s="9" t="s">
        <v>24</v>
      </c>
      <c r="C21" s="161" t="s">
        <v>116</v>
      </c>
      <c r="D21" s="161"/>
      <c r="E21" s="162"/>
      <c r="F21" s="73"/>
      <c r="G21" s="73"/>
      <c r="H21" s="73"/>
      <c r="I21" s="73"/>
      <c r="J21" s="73"/>
      <c r="K21" s="73"/>
      <c r="L21" s="143"/>
    </row>
    <row r="22" spans="1:12">
      <c r="A22" s="135"/>
      <c r="B22" s="23" t="s">
        <v>26</v>
      </c>
      <c r="C22" s="149" t="s">
        <v>117</v>
      </c>
      <c r="D22" s="149"/>
      <c r="E22" s="150"/>
      <c r="F22" s="73"/>
      <c r="G22" s="73"/>
      <c r="H22" s="73"/>
      <c r="I22" s="73"/>
      <c r="J22" s="73"/>
      <c r="K22" s="73"/>
      <c r="L22" s="143"/>
    </row>
    <row r="23" spans="1:12">
      <c r="A23" s="135"/>
      <c r="B23" s="9" t="s">
        <v>25</v>
      </c>
      <c r="C23" s="152" t="s">
        <v>118</v>
      </c>
      <c r="D23" s="152"/>
      <c r="E23" s="153"/>
      <c r="F23" s="73"/>
      <c r="G23" s="73"/>
      <c r="H23" s="73"/>
      <c r="I23" s="73"/>
      <c r="J23" s="73"/>
      <c r="K23" s="73"/>
      <c r="L23" s="143"/>
    </row>
    <row r="24" spans="1:12">
      <c r="A24" s="135"/>
      <c r="B24" s="22" t="s">
        <v>33</v>
      </c>
      <c r="C24" s="13"/>
      <c r="D24" s="13"/>
      <c r="E24" s="14"/>
      <c r="F24" s="73"/>
      <c r="G24" s="73"/>
      <c r="H24" s="73"/>
      <c r="I24" s="73"/>
      <c r="J24" s="73"/>
      <c r="K24" s="73"/>
      <c r="L24" s="143"/>
    </row>
    <row r="25" spans="1:12">
      <c r="A25" s="135"/>
      <c r="B25" s="9" t="s">
        <v>32</v>
      </c>
      <c r="C25" s="126" t="s">
        <v>59</v>
      </c>
      <c r="D25" s="126"/>
      <c r="E25" s="127"/>
      <c r="F25" s="73"/>
      <c r="G25" s="73"/>
      <c r="H25" s="73"/>
      <c r="I25" s="73"/>
      <c r="J25" s="73"/>
      <c r="K25" s="73"/>
      <c r="L25" s="143"/>
    </row>
    <row r="26" spans="1:12">
      <c r="A26" s="135"/>
      <c r="B26" s="23" t="s">
        <v>26</v>
      </c>
      <c r="C26" s="149" t="s">
        <v>28</v>
      </c>
      <c r="D26" s="149"/>
      <c r="E26" s="150"/>
      <c r="F26" s="73"/>
      <c r="G26" s="73"/>
      <c r="H26" s="73"/>
      <c r="I26" s="73"/>
      <c r="J26" s="73"/>
      <c r="K26" s="73"/>
      <c r="L26" s="143"/>
    </row>
    <row r="27" spans="1:12" ht="15.75" thickBot="1">
      <c r="A27" s="135"/>
      <c r="B27" s="9" t="s">
        <v>29</v>
      </c>
      <c r="C27" s="145" t="s">
        <v>30</v>
      </c>
      <c r="D27" s="145"/>
      <c r="E27" s="151"/>
      <c r="F27" s="73"/>
      <c r="G27" s="73"/>
      <c r="H27" s="73"/>
      <c r="I27" s="73"/>
      <c r="J27" s="73"/>
      <c r="K27" s="73"/>
      <c r="L27" s="143"/>
    </row>
    <row r="28" spans="1:12">
      <c r="A28" s="135"/>
      <c r="B28" s="86"/>
      <c r="C28" s="87"/>
      <c r="D28" s="87"/>
      <c r="E28" s="87"/>
      <c r="F28" s="73"/>
      <c r="G28" s="85"/>
      <c r="H28" s="144" t="s">
        <v>65</v>
      </c>
      <c r="I28" s="144"/>
      <c r="J28" s="144" t="s">
        <v>66</v>
      </c>
      <c r="K28" s="144"/>
      <c r="L28" s="143"/>
    </row>
    <row r="29" spans="1:12">
      <c r="A29" s="135"/>
      <c r="B29" s="131" t="s">
        <v>111</v>
      </c>
      <c r="C29" s="132"/>
      <c r="D29" s="132"/>
      <c r="E29" s="132"/>
      <c r="F29" s="132"/>
      <c r="G29" s="132"/>
      <c r="H29" s="132"/>
      <c r="I29" s="132"/>
      <c r="J29" s="132"/>
      <c r="K29" s="132"/>
      <c r="L29" s="143"/>
    </row>
    <row r="30" spans="1:12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108"/>
    </row>
    <row r="31" spans="1:12">
      <c r="A31" s="134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133" t="s">
        <v>70</v>
      </c>
    </row>
    <row r="32" spans="1:12">
      <c r="A32" s="134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133"/>
    </row>
    <row r="33" spans="1:12">
      <c r="A33" s="134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133"/>
    </row>
    <row r="34" spans="1:12">
      <c r="A34" s="134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133"/>
    </row>
    <row r="35" spans="1:12">
      <c r="A35" s="134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133"/>
    </row>
    <row r="36" spans="1:12">
      <c r="A36" s="134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133"/>
    </row>
    <row r="37" spans="1:12">
      <c r="A37" s="134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133"/>
    </row>
    <row r="38" spans="1:12">
      <c r="A38" s="134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133"/>
    </row>
    <row r="39" spans="1:12">
      <c r="A39" s="134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133"/>
    </row>
    <row r="40" spans="1:12">
      <c r="A40" s="134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133"/>
    </row>
    <row r="41" spans="1:12">
      <c r="A41" s="134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133"/>
    </row>
    <row r="42" spans="1:12">
      <c r="A42" s="134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133"/>
    </row>
    <row r="43" spans="1:12">
      <c r="A43" s="134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133"/>
    </row>
    <row r="44" spans="1:12">
      <c r="A44" s="134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133"/>
    </row>
    <row r="45" spans="1:12">
      <c r="A45" s="134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133"/>
    </row>
    <row r="46" spans="1:12">
      <c r="A46" s="134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133"/>
    </row>
    <row r="47" spans="1:12">
      <c r="A47" s="134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133"/>
    </row>
    <row r="48" spans="1:12">
      <c r="A48" s="134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133"/>
    </row>
    <row r="49" spans="1:12">
      <c r="A49" s="134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133"/>
    </row>
    <row r="50" spans="1:12">
      <c r="A50" s="134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133"/>
    </row>
    <row r="51" spans="1:12">
      <c r="A51" s="134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133"/>
    </row>
    <row r="52" spans="1:12">
      <c r="A52" s="134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133"/>
    </row>
    <row r="53" spans="1:12">
      <c r="A53" s="134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133"/>
    </row>
    <row r="54" spans="1:12">
      <c r="A54" s="134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133"/>
    </row>
    <row r="55" spans="1:12">
      <c r="A55" s="134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133"/>
    </row>
    <row r="56" spans="1:12">
      <c r="A56" s="134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133"/>
    </row>
    <row r="57" spans="1:12">
      <c r="A57" s="134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133"/>
    </row>
    <row r="58" spans="1:12">
      <c r="A58" s="134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133"/>
    </row>
    <row r="59" spans="1:12">
      <c r="A59" s="134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133"/>
    </row>
    <row r="60" spans="1:12">
      <c r="A60" s="134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133"/>
    </row>
    <row r="61" spans="1:12">
      <c r="A61" s="134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133"/>
    </row>
    <row r="62" spans="1:12">
      <c r="A62" s="134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133"/>
    </row>
    <row r="63" spans="1:12">
      <c r="A63" s="134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133"/>
    </row>
    <row r="64" spans="1:12">
      <c r="A64" s="124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4"/>
    </row>
    <row r="65" spans="1:12" ht="31.5" customHeight="1">
      <c r="A65" s="41"/>
      <c r="B65" s="128" t="s">
        <v>103</v>
      </c>
      <c r="C65" s="128"/>
      <c r="D65" s="128"/>
      <c r="E65" s="128"/>
      <c r="F65" s="128"/>
      <c r="G65" s="128"/>
      <c r="H65" s="128"/>
      <c r="I65" s="128"/>
      <c r="J65" s="128"/>
      <c r="K65" s="128"/>
      <c r="L65" s="109"/>
    </row>
    <row r="66" spans="1:12" ht="15" hidden="1" customHeight="1"/>
    <row r="67" spans="1:12" ht="15" hidden="1" customHeight="1"/>
    <row r="68" spans="1:12" ht="15" hidden="1" customHeight="1"/>
    <row r="69" spans="1:12" ht="15" hidden="1" customHeight="1"/>
    <row r="70" spans="1:12" ht="15" hidden="1" customHeight="1"/>
    <row r="71" spans="1:12" ht="15" hidden="1" customHeight="1"/>
    <row r="72" spans="1:12" ht="15" hidden="1" customHeight="1"/>
    <row r="73" spans="1:12" ht="15" hidden="1" customHeight="1"/>
    <row r="74" spans="1:12" ht="15" hidden="1" customHeight="1"/>
    <row r="75" spans="1:12" ht="15" hidden="1" customHeight="1"/>
    <row r="76" spans="1:12" ht="15" hidden="1" customHeight="1"/>
    <row r="77" spans="1:12" ht="15" hidden="1" customHeight="1"/>
    <row r="78" spans="1:12" ht="15" hidden="1" customHeight="1"/>
    <row r="79" spans="1:12" ht="15" hidden="1" customHeight="1"/>
    <row r="80" spans="1:12" ht="15" hidden="1" customHeight="1"/>
    <row r="81" ht="15" hidden="1" customHeight="1"/>
    <row r="82" ht="15" hidden="1" customHeight="1"/>
    <row r="83" ht="15" hidden="1" customHeight="1"/>
    <row r="84" ht="15" hidden="1" customHeight="1"/>
    <row r="85" ht="15" hidden="1" customHeight="1"/>
    <row r="86" ht="15" hidden="1" customHeight="1"/>
    <row r="87" ht="15" hidden="1" customHeight="1"/>
    <row r="88" ht="15" hidden="1" customHeight="1"/>
    <row r="89" ht="15" hidden="1" customHeight="1"/>
    <row r="90" ht="15" hidden="1" customHeight="1"/>
    <row r="91" ht="15" hidden="1" customHeight="1"/>
    <row r="92" ht="15" hidden="1" customHeight="1"/>
    <row r="93" ht="15" hidden="1" customHeight="1"/>
    <row r="94" ht="15" hidden="1" customHeight="1"/>
    <row r="95" ht="15" hidden="1" customHeight="1"/>
    <row r="96" ht="15" hidden="1" customHeight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</sheetData>
  <mergeCells count="30">
    <mergeCell ref="C27:E27"/>
    <mergeCell ref="C23:E23"/>
    <mergeCell ref="C22:E22"/>
    <mergeCell ref="J2:K2"/>
    <mergeCell ref="G5:H5"/>
    <mergeCell ref="G3:I3"/>
    <mergeCell ref="F7:F8"/>
    <mergeCell ref="C3:D3"/>
    <mergeCell ref="C21:E21"/>
    <mergeCell ref="C5:D5"/>
    <mergeCell ref="H16:K17"/>
    <mergeCell ref="I10:I11"/>
    <mergeCell ref="J10:J11"/>
    <mergeCell ref="K10:K11"/>
    <mergeCell ref="B65:K65"/>
    <mergeCell ref="E3:F3"/>
    <mergeCell ref="B29:K29"/>
    <mergeCell ref="L31:L63"/>
    <mergeCell ref="A31:A63"/>
    <mergeCell ref="A1:A29"/>
    <mergeCell ref="B20:C20"/>
    <mergeCell ref="B7:B9"/>
    <mergeCell ref="E5:F5"/>
    <mergeCell ref="L1:L29"/>
    <mergeCell ref="H28:I28"/>
    <mergeCell ref="J28:K28"/>
    <mergeCell ref="G9:H9"/>
    <mergeCell ref="J7:K7"/>
    <mergeCell ref="B1:K1"/>
    <mergeCell ref="C26:E26"/>
  </mergeCells>
  <hyperlinks>
    <hyperlink ref="B29:K29" r:id="rId1" display="| 15.11.2010 | www.lasercleaning.ru | laser2011@mail.ru |"/>
    <hyperlink ref="L1:L29" location="Диагностика!A1" display="Диагностика"/>
    <hyperlink ref="L31:L61" location="'Вал 9798'!A1" display="Параметры вала"/>
    <hyperlink ref="L31:L63" location="'Параметры вала'!A1" display="Назад"/>
    <hyperlink ref="A1:A29" r:id="rId2" display="ЛЪ"/>
  </hyperlinks>
  <pageMargins left="0.93" right="0.53" top="0.77" bottom="0.9" header="0.35433070866141736" footer="0.31496062992125984"/>
  <pageSetup paperSize="9" orientation="landscape" verticalDpi="1200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I137"/>
  <sheetViews>
    <sheetView zoomScaleNormal="100" workbookViewId="0">
      <selection sqref="A1:A32"/>
    </sheetView>
  </sheetViews>
  <sheetFormatPr defaultColWidth="0" defaultRowHeight="15" zeroHeight="1"/>
  <cols>
    <col min="1" max="1" width="9.140625" style="110" customWidth="1"/>
    <col min="2" max="2" width="0.5703125" hidden="1" customWidth="1"/>
    <col min="3" max="3" width="28.7109375" customWidth="1"/>
    <col min="4" max="4" width="11.42578125" customWidth="1"/>
    <col min="5" max="5" width="9.140625" customWidth="1"/>
    <col min="6" max="6" width="14.85546875" customWidth="1"/>
    <col min="7" max="7" width="5" customWidth="1"/>
    <col min="8" max="8" width="9.5703125" customWidth="1"/>
    <col min="9" max="10" width="9.140625" customWidth="1"/>
    <col min="11" max="11" width="14.28515625" customWidth="1"/>
    <col min="12" max="12" width="4.140625" customWidth="1"/>
    <col min="13" max="13" width="9.140625" customWidth="1"/>
    <col min="14" max="14" width="9.140625" style="114" customWidth="1"/>
    <col min="15" max="35" width="0" hidden="1" customWidth="1"/>
    <col min="36" max="16384" width="9.140625" hidden="1"/>
  </cols>
  <sheetData>
    <row r="1" spans="1:35" ht="15" customHeight="1" thickBot="1">
      <c r="A1" s="231"/>
      <c r="B1" s="50" t="s">
        <v>37</v>
      </c>
      <c r="C1" s="175" t="s">
        <v>98</v>
      </c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1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</row>
    <row r="2" spans="1:35" ht="15.75" thickBot="1">
      <c r="A2" s="231"/>
      <c r="C2" s="240" t="s">
        <v>17</v>
      </c>
      <c r="D2" s="241"/>
      <c r="E2" s="241"/>
      <c r="F2" s="240" t="s">
        <v>56</v>
      </c>
      <c r="G2" s="241"/>
      <c r="H2" s="241"/>
      <c r="I2" s="241"/>
      <c r="J2" s="241"/>
      <c r="K2" s="241"/>
      <c r="L2" s="241"/>
      <c r="M2" s="242"/>
      <c r="N2" s="172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</row>
    <row r="3" spans="1:35" ht="15" customHeight="1">
      <c r="A3" s="231"/>
      <c r="C3" s="33" t="s">
        <v>18</v>
      </c>
      <c r="D3" s="34" t="str">
        <f>'Параметры вала'!F2</f>
        <v>xxx</v>
      </c>
      <c r="E3" s="35"/>
      <c r="F3" s="181" t="s">
        <v>87</v>
      </c>
      <c r="G3" s="182"/>
      <c r="H3" s="182"/>
      <c r="I3" s="182"/>
      <c r="J3" s="181" t="s">
        <v>88</v>
      </c>
      <c r="K3" s="182"/>
      <c r="L3" s="182"/>
      <c r="M3" s="183"/>
      <c r="N3" s="172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</row>
    <row r="4" spans="1:35">
      <c r="A4" s="231"/>
      <c r="C4" s="4" t="s">
        <v>50</v>
      </c>
      <c r="D4" s="238" t="str">
        <f>'Параметры вала'!J2</f>
        <v>Z19805</v>
      </c>
      <c r="E4" s="239"/>
      <c r="F4" s="184"/>
      <c r="G4" s="185"/>
      <c r="H4" s="185"/>
      <c r="I4" s="185"/>
      <c r="J4" s="184"/>
      <c r="K4" s="185"/>
      <c r="L4" s="185"/>
      <c r="M4" s="186"/>
      <c r="N4" s="172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</row>
    <row r="5" spans="1:35">
      <c r="A5" s="231"/>
      <c r="C5" s="4" t="s">
        <v>19</v>
      </c>
      <c r="D5" s="1">
        <v>2</v>
      </c>
      <c r="E5" s="5"/>
      <c r="F5" s="73"/>
      <c r="G5" s="74"/>
      <c r="H5" s="74"/>
      <c r="I5" s="74"/>
      <c r="J5" s="88"/>
      <c r="K5" s="74"/>
      <c r="L5" s="74"/>
      <c r="M5" s="89"/>
      <c r="N5" s="172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</row>
    <row r="6" spans="1:35">
      <c r="A6" s="231"/>
      <c r="C6" s="4" t="s">
        <v>80</v>
      </c>
      <c r="D6" s="3">
        <f>'Параметры вала'!D9</f>
        <v>70</v>
      </c>
      <c r="E6" s="5"/>
      <c r="F6" s="73"/>
      <c r="G6" s="74"/>
      <c r="H6" s="74"/>
      <c r="I6" s="74"/>
      <c r="J6" s="88"/>
      <c r="K6" s="74"/>
      <c r="L6" s="74"/>
      <c r="M6" s="89"/>
      <c r="N6" s="172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</row>
    <row r="7" spans="1:35">
      <c r="A7" s="231"/>
      <c r="C7" s="4" t="s">
        <v>51</v>
      </c>
      <c r="D7" s="1">
        <f>'Параметры вала'!D18</f>
        <v>290</v>
      </c>
      <c r="E7" s="5"/>
      <c r="F7" s="73"/>
      <c r="G7" s="74"/>
      <c r="H7" s="74"/>
      <c r="I7" s="74"/>
      <c r="J7" s="88"/>
      <c r="K7" s="74"/>
      <c r="L7" s="74"/>
      <c r="M7" s="89"/>
      <c r="N7" s="172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</row>
    <row r="8" spans="1:35">
      <c r="A8" s="231"/>
      <c r="C8" s="4" t="s">
        <v>49</v>
      </c>
      <c r="D8" s="2">
        <f>'Параметры вала'!J5</f>
        <v>15</v>
      </c>
      <c r="E8" s="5" t="s">
        <v>6</v>
      </c>
      <c r="F8" s="73"/>
      <c r="G8" s="74"/>
      <c r="H8" s="74"/>
      <c r="I8" s="74"/>
      <c r="J8" s="88"/>
      <c r="K8" s="74"/>
      <c r="L8" s="74"/>
      <c r="M8" s="89"/>
      <c r="N8" s="172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</row>
    <row r="9" spans="1:35" ht="15" customHeight="1">
      <c r="A9" s="231"/>
      <c r="C9" s="4" t="s">
        <v>82</v>
      </c>
      <c r="D9" s="64">
        <f>'Параметры вала'!J9</f>
        <v>2.7597656250000004E-7</v>
      </c>
      <c r="E9" s="5" t="s">
        <v>53</v>
      </c>
      <c r="F9" s="73"/>
      <c r="G9" s="74"/>
      <c r="H9" s="74"/>
      <c r="I9" s="74"/>
      <c r="J9" s="88"/>
      <c r="K9" s="74"/>
      <c r="L9" s="74"/>
      <c r="M9" s="89"/>
      <c r="N9" s="172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</row>
    <row r="10" spans="1:35">
      <c r="A10" s="231"/>
      <c r="C10" s="4" t="s">
        <v>81</v>
      </c>
      <c r="D10" s="1">
        <f>((3.14*(D11/20000)^2*(D18/10000))/2)</f>
        <v>6.1328125000000008E-8</v>
      </c>
      <c r="E10" s="5" t="s">
        <v>53</v>
      </c>
      <c r="F10" s="73"/>
      <c r="G10" s="74"/>
      <c r="H10" s="74"/>
      <c r="I10" s="74"/>
      <c r="J10" s="88"/>
      <c r="K10" s="74"/>
      <c r="L10" s="74"/>
      <c r="M10" s="89"/>
      <c r="N10" s="172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</row>
    <row r="11" spans="1:35">
      <c r="A11" s="231"/>
      <c r="C11" s="4" t="s">
        <v>20</v>
      </c>
      <c r="D11" s="15">
        <f>'Параметры вала'!E6</f>
        <v>125</v>
      </c>
      <c r="E11" s="5" t="s">
        <v>3</v>
      </c>
      <c r="F11" s="73"/>
      <c r="G11" s="74"/>
      <c r="H11" s="74"/>
      <c r="I11" s="74"/>
      <c r="J11" s="88"/>
      <c r="K11" s="74"/>
      <c r="L11" s="74"/>
      <c r="M11" s="89"/>
      <c r="N11" s="172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</row>
    <row r="12" spans="1:35">
      <c r="A12" s="231"/>
      <c r="C12" s="4" t="s">
        <v>64</v>
      </c>
      <c r="D12" s="70" t="str">
        <f>D18</f>
        <v>10</v>
      </c>
      <c r="E12" s="5" t="s">
        <v>3</v>
      </c>
      <c r="F12" s="73"/>
      <c r="G12" s="74"/>
      <c r="H12" s="74"/>
      <c r="I12" s="74"/>
      <c r="J12" s="88"/>
      <c r="K12" s="74"/>
      <c r="L12" s="74"/>
      <c r="M12" s="89"/>
      <c r="N12" s="172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</row>
    <row r="13" spans="1:35">
      <c r="A13" s="231"/>
      <c r="C13" s="4" t="s">
        <v>63</v>
      </c>
      <c r="D13" s="1">
        <f>G18</f>
        <v>45</v>
      </c>
      <c r="E13" s="5" t="s">
        <v>3</v>
      </c>
      <c r="F13" s="73"/>
      <c r="G13" s="74"/>
      <c r="H13" s="74"/>
      <c r="I13" s="74"/>
      <c r="J13" s="88"/>
      <c r="K13" s="74"/>
      <c r="L13" s="74"/>
      <c r="M13" s="89"/>
      <c r="N13" s="172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</row>
    <row r="14" spans="1:35" ht="15.75" thickBot="1">
      <c r="A14" s="231"/>
      <c r="C14" s="6" t="s">
        <v>21</v>
      </c>
      <c r="D14" s="7">
        <f>'Параметры вала'!C6</f>
        <v>12</v>
      </c>
      <c r="E14" s="8" t="s">
        <v>3</v>
      </c>
      <c r="F14" s="243"/>
      <c r="G14" s="199"/>
      <c r="H14" s="74"/>
      <c r="I14" s="74"/>
      <c r="J14" s="198" t="s">
        <v>63</v>
      </c>
      <c r="K14" s="199"/>
      <c r="L14" s="74">
        <f>'Параметры вала'!G6</f>
        <v>45</v>
      </c>
      <c r="M14" s="89" t="s">
        <v>3</v>
      </c>
      <c r="N14" s="172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</row>
    <row r="15" spans="1:35" ht="15.75" thickBot="1">
      <c r="A15" s="231"/>
      <c r="C15" s="90"/>
      <c r="D15" s="73"/>
      <c r="E15" s="73"/>
      <c r="F15" s="170"/>
      <c r="G15" s="170"/>
      <c r="H15" s="91"/>
      <c r="I15" s="92"/>
      <c r="J15" s="93"/>
      <c r="K15" s="94"/>
      <c r="L15" s="95"/>
      <c r="M15" s="96"/>
      <c r="N15" s="1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</row>
    <row r="16" spans="1:35" ht="15.75" customHeight="1">
      <c r="A16" s="231"/>
      <c r="C16" s="235" t="s">
        <v>22</v>
      </c>
      <c r="D16" s="236"/>
      <c r="E16" s="236"/>
      <c r="F16" s="236"/>
      <c r="G16" s="236"/>
      <c r="H16" s="237"/>
      <c r="I16" s="248" t="s">
        <v>55</v>
      </c>
      <c r="J16" s="249"/>
      <c r="K16" s="249"/>
      <c r="L16" s="249"/>
      <c r="M16" s="250"/>
      <c r="N16" s="174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</row>
    <row r="17" spans="1:35" ht="15" customHeight="1">
      <c r="A17" s="231"/>
      <c r="C17" s="178" t="s">
        <v>65</v>
      </c>
      <c r="D17" s="179"/>
      <c r="E17" s="178" t="s">
        <v>66</v>
      </c>
      <c r="F17" s="179"/>
      <c r="G17" s="179"/>
      <c r="H17" s="180"/>
      <c r="I17" s="193" t="s">
        <v>89</v>
      </c>
      <c r="J17" s="194"/>
      <c r="K17" s="190">
        <f>100-100*D10/D9</f>
        <v>77.777777777777771</v>
      </c>
      <c r="L17" s="190"/>
      <c r="M17" s="211" t="s">
        <v>90</v>
      </c>
      <c r="N17" s="172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</row>
    <row r="18" spans="1:35" ht="15" customHeight="1">
      <c r="A18" s="231"/>
      <c r="C18" s="51" t="s">
        <v>64</v>
      </c>
      <c r="D18" s="45" t="s">
        <v>104</v>
      </c>
      <c r="E18" s="176" t="s">
        <v>63</v>
      </c>
      <c r="F18" s="177"/>
      <c r="G18" s="46">
        <f>'Параметры вала'!G6</f>
        <v>45</v>
      </c>
      <c r="H18" s="47" t="s">
        <v>3</v>
      </c>
      <c r="I18" s="184"/>
      <c r="J18" s="195"/>
      <c r="K18" s="191"/>
      <c r="L18" s="191"/>
      <c r="M18" s="212"/>
      <c r="N18" s="172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</row>
    <row r="19" spans="1:35">
      <c r="A19" s="231"/>
      <c r="C19" s="97"/>
      <c r="D19" s="98"/>
      <c r="E19" s="88"/>
      <c r="F19" s="74"/>
      <c r="G19" s="74"/>
      <c r="H19" s="89"/>
      <c r="I19" s="184"/>
      <c r="J19" s="195"/>
      <c r="K19" s="191"/>
      <c r="L19" s="191"/>
      <c r="M19" s="212"/>
      <c r="N19" s="172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</row>
    <row r="20" spans="1:35">
      <c r="A20" s="231"/>
      <c r="C20" s="97"/>
      <c r="D20" s="98"/>
      <c r="E20" s="88"/>
      <c r="F20" s="74"/>
      <c r="G20" s="74"/>
      <c r="H20" s="89"/>
      <c r="I20" s="184"/>
      <c r="J20" s="195"/>
      <c r="K20" s="191"/>
      <c r="L20" s="191"/>
      <c r="M20" s="212"/>
      <c r="N20" s="172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</row>
    <row r="21" spans="1:35">
      <c r="A21" s="231"/>
      <c r="C21" s="97"/>
      <c r="D21" s="98"/>
      <c r="E21" s="88"/>
      <c r="F21" s="74"/>
      <c r="G21" s="74"/>
      <c r="H21" s="89"/>
      <c r="I21" s="196"/>
      <c r="J21" s="197"/>
      <c r="K21" s="192"/>
      <c r="L21" s="192"/>
      <c r="M21" s="213"/>
      <c r="N21" s="172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</row>
    <row r="22" spans="1:35">
      <c r="A22" s="231"/>
      <c r="C22" s="97"/>
      <c r="D22" s="98"/>
      <c r="E22" s="88"/>
      <c r="F22" s="74"/>
      <c r="G22" s="74"/>
      <c r="H22" s="89"/>
      <c r="I22" s="193" t="s">
        <v>79</v>
      </c>
      <c r="J22" s="194"/>
      <c r="K22" s="202" t="s">
        <v>96</v>
      </c>
      <c r="L22" s="203"/>
      <c r="M22" s="204"/>
      <c r="N22" s="172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</row>
    <row r="23" spans="1:35" ht="15" customHeight="1">
      <c r="A23" s="231"/>
      <c r="C23" s="97"/>
      <c r="D23" s="98"/>
      <c r="E23" s="88"/>
      <c r="F23" s="74"/>
      <c r="G23" s="74"/>
      <c r="H23" s="89"/>
      <c r="I23" s="184"/>
      <c r="J23" s="195"/>
      <c r="K23" s="205"/>
      <c r="L23" s="206"/>
      <c r="M23" s="207"/>
      <c r="N23" s="172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</row>
    <row r="24" spans="1:35" ht="12" customHeight="1">
      <c r="A24" s="231"/>
      <c r="C24" s="97"/>
      <c r="D24" s="98"/>
      <c r="E24" s="88"/>
      <c r="F24" s="74"/>
      <c r="G24" s="74"/>
      <c r="H24" s="89"/>
      <c r="I24" s="184"/>
      <c r="J24" s="195"/>
      <c r="K24" s="205"/>
      <c r="L24" s="206"/>
      <c r="M24" s="207"/>
      <c r="N24" s="172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</row>
    <row r="25" spans="1:35" ht="40.5" customHeight="1">
      <c r="A25" s="231"/>
      <c r="C25" s="97"/>
      <c r="D25" s="98"/>
      <c r="E25" s="88"/>
      <c r="F25" s="74"/>
      <c r="G25" s="74"/>
      <c r="H25" s="89"/>
      <c r="I25" s="196"/>
      <c r="J25" s="197"/>
      <c r="K25" s="208"/>
      <c r="L25" s="209"/>
      <c r="M25" s="210"/>
      <c r="N25" s="172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</row>
    <row r="26" spans="1:35" ht="15" customHeight="1">
      <c r="A26" s="231"/>
      <c r="C26" s="244"/>
      <c r="D26" s="245"/>
      <c r="E26" s="232"/>
      <c r="F26" s="233"/>
      <c r="G26" s="233"/>
      <c r="H26" s="234"/>
      <c r="I26" s="193" t="s">
        <v>91</v>
      </c>
      <c r="J26" s="194"/>
      <c r="K26" s="221">
        <f>G18-D18</f>
        <v>35</v>
      </c>
      <c r="L26" s="223" t="s">
        <v>3</v>
      </c>
      <c r="M26" s="224"/>
      <c r="N26" s="172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</row>
    <row r="27" spans="1:35" ht="15" customHeight="1">
      <c r="A27" s="231"/>
      <c r="C27" s="232"/>
      <c r="D27" s="233"/>
      <c r="E27" s="232"/>
      <c r="F27" s="233"/>
      <c r="G27" s="233"/>
      <c r="H27" s="234"/>
      <c r="I27" s="196"/>
      <c r="J27" s="197"/>
      <c r="K27" s="222"/>
      <c r="L27" s="225"/>
      <c r="M27" s="226"/>
      <c r="N27" s="172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</row>
    <row r="28" spans="1:35" ht="14.25" customHeight="1">
      <c r="A28" s="231"/>
      <c r="B28" s="1"/>
      <c r="C28" s="88"/>
      <c r="D28" s="73"/>
      <c r="E28" s="88"/>
      <c r="F28" s="74"/>
      <c r="G28" s="74"/>
      <c r="H28" s="89"/>
      <c r="I28" s="196" t="s">
        <v>92</v>
      </c>
      <c r="J28" s="197"/>
      <c r="K28" s="69">
        <f>G18</f>
        <v>45</v>
      </c>
      <c r="L28" s="200" t="s">
        <v>3</v>
      </c>
      <c r="M28" s="201"/>
      <c r="N28" s="172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</row>
    <row r="29" spans="1:35" ht="15.75">
      <c r="A29" s="231"/>
      <c r="C29" s="99" t="s">
        <v>99</v>
      </c>
      <c r="D29" s="100" t="s">
        <v>100</v>
      </c>
      <c r="E29" s="101" t="s">
        <v>101</v>
      </c>
      <c r="F29" s="102"/>
      <c r="G29" s="103"/>
      <c r="H29" s="104" t="s">
        <v>100</v>
      </c>
      <c r="I29" s="227" t="s">
        <v>52</v>
      </c>
      <c r="J29" s="228"/>
      <c r="K29" s="214" t="s">
        <v>62</v>
      </c>
      <c r="L29" s="215"/>
      <c r="M29" s="211"/>
      <c r="N29" s="172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</row>
    <row r="30" spans="1:35">
      <c r="A30" s="231"/>
      <c r="C30" s="246"/>
      <c r="D30" s="247"/>
      <c r="E30" s="97"/>
      <c r="F30" s="98"/>
      <c r="G30" s="98"/>
      <c r="H30" s="105"/>
      <c r="I30" s="227"/>
      <c r="J30" s="228"/>
      <c r="K30" s="216"/>
      <c r="L30" s="217"/>
      <c r="M30" s="212"/>
      <c r="N30" s="172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</row>
    <row r="31" spans="1:35" ht="15.75" thickBot="1">
      <c r="A31" s="231"/>
      <c r="C31" s="187" t="s">
        <v>65</v>
      </c>
      <c r="D31" s="188"/>
      <c r="E31" s="187" t="s">
        <v>66</v>
      </c>
      <c r="F31" s="188"/>
      <c r="G31" s="188"/>
      <c r="H31" s="189"/>
      <c r="I31" s="229"/>
      <c r="J31" s="230"/>
      <c r="K31" s="218"/>
      <c r="L31" s="219"/>
      <c r="M31" s="220"/>
      <c r="N31" s="172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</row>
    <row r="32" spans="1:35">
      <c r="A32" s="231"/>
      <c r="B32" s="131" t="str">
        <f>'Параметры вала'!B29:K29</f>
        <v>|20.02.2013 | www.lasercleaning.ru | anilox@lasercleaning.ru |</v>
      </c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72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</row>
    <row r="33" spans="1:35" hidden="1">
      <c r="A33" s="108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112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</row>
    <row r="34" spans="1:35" hidden="1">
      <c r="A34" s="108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112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</row>
    <row r="35" spans="1:35" hidden="1">
      <c r="A35" s="108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112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</row>
    <row r="36" spans="1:35" hidden="1">
      <c r="A36" s="108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112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</row>
    <row r="37" spans="1:35" hidden="1">
      <c r="A37" s="108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112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</row>
    <row r="38" spans="1:35" hidden="1">
      <c r="A38" s="108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112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</row>
    <row r="39" spans="1:35" hidden="1">
      <c r="A39" s="108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112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</row>
    <row r="40" spans="1:35" hidden="1">
      <c r="A40" s="108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112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</row>
    <row r="41" spans="1:35" hidden="1">
      <c r="A41" s="108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112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</row>
    <row r="42" spans="1:35" hidden="1">
      <c r="A42" s="108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112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</row>
    <row r="43" spans="1:35" hidden="1">
      <c r="A43" s="108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112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</row>
    <row r="44" spans="1:35" hidden="1">
      <c r="A44" s="108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112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</row>
    <row r="45" spans="1:35" hidden="1">
      <c r="A45" s="108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112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</row>
    <row r="46" spans="1:35" hidden="1">
      <c r="A46" s="108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112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</row>
    <row r="47" spans="1:35" hidden="1">
      <c r="A47" s="108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112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</row>
    <row r="48" spans="1:35" hidden="1">
      <c r="A48" s="108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112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</row>
    <row r="49" spans="1:35" hidden="1">
      <c r="A49" s="108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112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</row>
    <row r="50" spans="1:35" hidden="1">
      <c r="A50" s="108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112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</row>
    <row r="51" spans="1:35" hidden="1">
      <c r="A51" s="108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112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</row>
    <row r="52" spans="1:35" hidden="1">
      <c r="A52" s="108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112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</row>
    <row r="53" spans="1:35" hidden="1">
      <c r="A53" s="108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112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</row>
    <row r="54" spans="1:35" hidden="1">
      <c r="A54" s="108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112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</row>
    <row r="55" spans="1:35" hidden="1">
      <c r="A55" s="108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112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</row>
    <row r="56" spans="1:35" hidden="1">
      <c r="A56" s="108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112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</row>
    <row r="57" spans="1:35" hidden="1">
      <c r="A57" s="108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112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</row>
    <row r="58" spans="1:35" hidden="1">
      <c r="A58" s="108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112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</row>
    <row r="59" spans="1:35" hidden="1">
      <c r="A59" s="108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112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</row>
    <row r="60" spans="1:35" hidden="1">
      <c r="A60" s="108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112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</row>
    <row r="61" spans="1:35" hidden="1">
      <c r="A61" s="108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112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</row>
    <row r="62" spans="1:35" hidden="1">
      <c r="A62" s="108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112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</row>
    <row r="63" spans="1:35" hidden="1">
      <c r="A63" s="108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112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</row>
    <row r="64" spans="1:35" hidden="1">
      <c r="A64" s="108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112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</row>
    <row r="65" spans="1:35" hidden="1">
      <c r="A65" s="108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112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</row>
    <row r="66" spans="1:35" hidden="1">
      <c r="A66" s="108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112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</row>
    <row r="67" spans="1:35" hidden="1">
      <c r="A67" s="108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12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</row>
    <row r="68" spans="1:35" hidden="1">
      <c r="A68" s="108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112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</row>
    <row r="69" spans="1:35" hidden="1">
      <c r="A69" s="108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112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</row>
    <row r="70" spans="1:35" hidden="1">
      <c r="A70" s="108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112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</row>
    <row r="71" spans="1:35" hidden="1">
      <c r="A71" s="108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112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</row>
    <row r="72" spans="1:35" hidden="1">
      <c r="A72" s="108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112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</row>
    <row r="73" spans="1:35" hidden="1">
      <c r="A73" s="108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112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</row>
    <row r="74" spans="1:35" hidden="1">
      <c r="A74" s="108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112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</row>
    <row r="75" spans="1:35" hidden="1">
      <c r="A75" s="108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112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</row>
    <row r="76" spans="1:35" hidden="1">
      <c r="A76" s="108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112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</row>
    <row r="77" spans="1:35" hidden="1">
      <c r="A77" s="108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112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</row>
    <row r="78" spans="1:35" hidden="1">
      <c r="A78" s="108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112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</row>
    <row r="79" spans="1:35" hidden="1">
      <c r="A79" s="108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112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</row>
    <row r="80" spans="1:35" hidden="1">
      <c r="A80" s="108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112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</row>
    <row r="81" spans="1:35" hidden="1">
      <c r="A81" s="108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112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</row>
    <row r="82" spans="1:35" hidden="1">
      <c r="A82" s="108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112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</row>
    <row r="83" spans="1:35" hidden="1">
      <c r="A83" s="108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112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</row>
    <row r="84" spans="1:35" hidden="1">
      <c r="A84" s="108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112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</row>
    <row r="85" spans="1:35" hidden="1">
      <c r="A85" s="108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112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</row>
    <row r="86" spans="1:35" hidden="1">
      <c r="A86" s="108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112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</row>
    <row r="87" spans="1:35" hidden="1">
      <c r="A87" s="108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112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</row>
    <row r="88" spans="1:35" hidden="1">
      <c r="A88" s="108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112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</row>
    <row r="89" spans="1:35" hidden="1">
      <c r="A89" s="108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112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</row>
    <row r="90" spans="1:35" hidden="1">
      <c r="A90" s="108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112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</row>
    <row r="91" spans="1:35" hidden="1">
      <c r="A91" s="108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112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</row>
    <row r="92" spans="1:35" hidden="1">
      <c r="A92" s="108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112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</row>
    <row r="93" spans="1:35" hidden="1">
      <c r="A93" s="108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112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</row>
    <row r="94" spans="1:35" hidden="1">
      <c r="A94" s="108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112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</row>
    <row r="95" spans="1:35" hidden="1">
      <c r="A95" s="108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112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</row>
    <row r="96" spans="1:35" hidden="1">
      <c r="A96" s="108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112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</row>
    <row r="97" spans="1:35" hidden="1">
      <c r="A97" s="108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112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</row>
    <row r="98" spans="1:35" hidden="1">
      <c r="A98" s="108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112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</row>
    <row r="99" spans="1:35" hidden="1">
      <c r="A99" s="108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112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</row>
    <row r="100" spans="1:35" hidden="1">
      <c r="A100" s="108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112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</row>
    <row r="101" spans="1:35" hidden="1">
      <c r="A101" s="108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112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</row>
    <row r="102" spans="1:35" hidden="1">
      <c r="A102" s="108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112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</row>
    <row r="103" spans="1:35" hidden="1">
      <c r="A103" s="108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112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</row>
    <row r="104" spans="1:35" hidden="1">
      <c r="A104" s="108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112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</row>
    <row r="105" spans="1:35" hidden="1">
      <c r="A105" s="108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112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</row>
    <row r="106" spans="1:35" hidden="1">
      <c r="A106" s="108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112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</row>
    <row r="107" spans="1:35" hidden="1">
      <c r="A107" s="108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112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</row>
    <row r="108" spans="1:35" hidden="1">
      <c r="A108" s="108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112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</row>
    <row r="109" spans="1:35" hidden="1">
      <c r="A109" s="108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112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</row>
    <row r="110" spans="1:35" hidden="1">
      <c r="A110" s="108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112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</row>
    <row r="111" spans="1:35" hidden="1">
      <c r="A111" s="108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112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</row>
    <row r="112" spans="1:35" hidden="1">
      <c r="A112" s="108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112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</row>
    <row r="113" spans="1:35" hidden="1">
      <c r="A113" s="108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112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</row>
    <row r="114" spans="1:35" hidden="1">
      <c r="A114" s="108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112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</row>
    <row r="115" spans="1:35" hidden="1">
      <c r="A115" s="108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112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</row>
    <row r="116" spans="1:35" hidden="1">
      <c r="A116" s="108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112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</row>
    <row r="117" spans="1:35" hidden="1">
      <c r="A117" s="108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112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</row>
    <row r="118" spans="1:35" hidden="1">
      <c r="A118" s="108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112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</row>
    <row r="119" spans="1:35" hidden="1">
      <c r="A119" s="108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112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</row>
    <row r="120" spans="1:35" hidden="1">
      <c r="A120" s="108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112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</row>
    <row r="121" spans="1:35" hidden="1">
      <c r="A121" s="108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112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</row>
    <row r="122" spans="1:35" hidden="1">
      <c r="A122" s="108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112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</row>
    <row r="123" spans="1:35" hidden="1">
      <c r="A123" s="108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112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</row>
    <row r="124" spans="1:35" hidden="1">
      <c r="A124" s="108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112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</row>
    <row r="125" spans="1:35" hidden="1">
      <c r="A125" s="108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112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</row>
    <row r="126" spans="1:35" hidden="1">
      <c r="A126" s="108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112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</row>
    <row r="127" spans="1:35" hidden="1">
      <c r="A127" s="108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112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</row>
    <row r="128" spans="1:35" hidden="1">
      <c r="A128" s="108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112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</row>
    <row r="129" spans="1:35" hidden="1">
      <c r="A129" s="108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112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</row>
    <row r="130" spans="1:35" hidden="1">
      <c r="A130" s="108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112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</row>
    <row r="131" spans="1:35" hidden="1">
      <c r="A131" s="108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112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</row>
    <row r="132" spans="1:35" hidden="1">
      <c r="A132" s="108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112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</row>
    <row r="133" spans="1:35" hidden="1"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</row>
    <row r="134" spans="1:35" hidden="1"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</row>
    <row r="135" spans="1:35" hidden="1"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</row>
    <row r="136" spans="1:35" hidden="1"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</row>
    <row r="137" spans="1:35" hidden="1"/>
  </sheetData>
  <mergeCells count="37">
    <mergeCell ref="A1:A32"/>
    <mergeCell ref="C31:D31"/>
    <mergeCell ref="E26:H26"/>
    <mergeCell ref="C16:H16"/>
    <mergeCell ref="F3:I4"/>
    <mergeCell ref="B32:M32"/>
    <mergeCell ref="D4:E4"/>
    <mergeCell ref="C2:E2"/>
    <mergeCell ref="F2:M2"/>
    <mergeCell ref="F14:G14"/>
    <mergeCell ref="C26:D26"/>
    <mergeCell ref="C17:D17"/>
    <mergeCell ref="C30:D30"/>
    <mergeCell ref="E27:H27"/>
    <mergeCell ref="I16:M16"/>
    <mergeCell ref="C27:D27"/>
    <mergeCell ref="K29:M31"/>
    <mergeCell ref="I26:J27"/>
    <mergeCell ref="K26:K27"/>
    <mergeCell ref="L26:M27"/>
    <mergeCell ref="I29:J31"/>
    <mergeCell ref="F15:G15"/>
    <mergeCell ref="N1:N15"/>
    <mergeCell ref="N16:N32"/>
    <mergeCell ref="C1:M1"/>
    <mergeCell ref="E18:F18"/>
    <mergeCell ref="E17:H17"/>
    <mergeCell ref="J3:M4"/>
    <mergeCell ref="E31:H31"/>
    <mergeCell ref="K17:L21"/>
    <mergeCell ref="I22:J25"/>
    <mergeCell ref="J14:K14"/>
    <mergeCell ref="I17:J21"/>
    <mergeCell ref="I28:J28"/>
    <mergeCell ref="L28:M28"/>
    <mergeCell ref="K22:M25"/>
    <mergeCell ref="M17:M21"/>
  </mergeCells>
  <hyperlinks>
    <hyperlink ref="B32:K32" r:id="rId1" display="| 15.11.2010 | www.lasercleaning.ru | laser2011@mail.ru |"/>
    <hyperlink ref="C29" location="зона1!A1" display="Зона 1"/>
    <hyperlink ref="C29:D29" location="'зона 2'!A1" display="Зона 2"/>
    <hyperlink ref="E29" location="'зона 2'!A1" display="Зона 1"/>
    <hyperlink ref="H29" location="'зона 2'!A60" display="Зона 2"/>
  </hyperlinks>
  <pageMargins left="0.94488188976377963" right="0.51181102362204722" top="0.78740157480314965" bottom="0.61" header="0" footer="0"/>
  <pageSetup paperSize="9" orientation="landscape" horizontalDpi="180" verticalDpi="180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P75"/>
  <sheetViews>
    <sheetView workbookViewId="0"/>
  </sheetViews>
  <sheetFormatPr defaultColWidth="0" defaultRowHeight="15" zeroHeight="1"/>
  <cols>
    <col min="1" max="1" width="3.7109375" style="114" customWidth="1"/>
    <col min="2" max="12" width="9.140625" customWidth="1"/>
    <col min="13" max="13" width="9.5703125" customWidth="1"/>
    <col min="14" max="14" width="8.5703125" customWidth="1"/>
    <col min="15" max="15" width="3.85546875" style="114" customWidth="1"/>
    <col min="16" max="16" width="0" hidden="1" customWidth="1"/>
    <col min="17" max="16384" width="9.140625" hidden="1"/>
  </cols>
  <sheetData>
    <row r="1" spans="1:15" ht="15" customHeight="1">
      <c r="A1" s="111"/>
      <c r="B1" s="253" t="s">
        <v>114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115"/>
    </row>
    <row r="2" spans="1:15" ht="15" customHeight="1">
      <c r="A2" s="251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116"/>
    </row>
    <row r="3" spans="1:15">
      <c r="A3" s="251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116"/>
    </row>
    <row r="4" spans="1:15">
      <c r="A4" s="251"/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116"/>
    </row>
    <row r="5" spans="1:15">
      <c r="A5" s="251"/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116"/>
    </row>
    <row r="6" spans="1:15">
      <c r="A6" s="251"/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116"/>
    </row>
    <row r="7" spans="1:15">
      <c r="A7" s="251"/>
      <c r="B7" s="257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116"/>
    </row>
    <row r="8" spans="1:15">
      <c r="A8" s="251"/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116"/>
    </row>
    <row r="9" spans="1:15">
      <c r="A9" s="251"/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116"/>
    </row>
    <row r="10" spans="1:15">
      <c r="A10" s="251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116"/>
    </row>
    <row r="11" spans="1:15">
      <c r="A11" s="251"/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116"/>
    </row>
    <row r="12" spans="1:15">
      <c r="A12" s="251"/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116"/>
    </row>
    <row r="13" spans="1:15">
      <c r="A13" s="251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116"/>
    </row>
    <row r="14" spans="1:15">
      <c r="A14" s="251"/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116"/>
    </row>
    <row r="15" spans="1:15">
      <c r="A15" s="251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116"/>
    </row>
    <row r="16" spans="1:15">
      <c r="A16" s="251"/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116"/>
    </row>
    <row r="17" spans="1:15" ht="15" customHeight="1">
      <c r="A17" s="251"/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116"/>
    </row>
    <row r="18" spans="1:15" ht="15" customHeight="1">
      <c r="A18" s="251"/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116"/>
    </row>
    <row r="19" spans="1:15">
      <c r="A19" s="251"/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116"/>
    </row>
    <row r="20" spans="1:15">
      <c r="A20" s="251"/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116"/>
    </row>
    <row r="21" spans="1:15">
      <c r="A21" s="251"/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116"/>
    </row>
    <row r="22" spans="1:15">
      <c r="A22" s="251"/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116"/>
    </row>
    <row r="23" spans="1:15" ht="15" customHeight="1">
      <c r="A23" s="251"/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116"/>
    </row>
    <row r="24" spans="1:15">
      <c r="A24" s="251"/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116"/>
    </row>
    <row r="25" spans="1:15">
      <c r="A25" s="251"/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116"/>
    </row>
    <row r="26" spans="1:15">
      <c r="A26" s="251"/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116"/>
    </row>
    <row r="27" spans="1:15">
      <c r="A27" s="251"/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116"/>
    </row>
    <row r="28" spans="1:15">
      <c r="A28" s="251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116"/>
    </row>
    <row r="29" spans="1:15">
      <c r="A29" s="251"/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116"/>
    </row>
    <row r="30" spans="1:15">
      <c r="A30" s="251"/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116"/>
    </row>
    <row r="31" spans="1:15">
      <c r="A31" s="251"/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116"/>
    </row>
    <row r="32" spans="1:15" ht="18.75" customHeight="1">
      <c r="A32" s="251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116"/>
    </row>
    <row r="33" spans="1:15" ht="15" customHeight="1">
      <c r="A33" s="111"/>
      <c r="B33" s="255" t="s">
        <v>108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116"/>
    </row>
    <row r="34" spans="1:15" ht="15.75" customHeight="1">
      <c r="A34" s="112"/>
      <c r="B34" s="73"/>
      <c r="C34" s="73"/>
      <c r="D34" s="106"/>
      <c r="E34" s="106"/>
      <c r="F34" s="106"/>
      <c r="G34" s="106"/>
      <c r="H34" s="107"/>
      <c r="I34" s="107"/>
      <c r="J34" s="107"/>
      <c r="K34" s="107"/>
      <c r="L34" s="73"/>
      <c r="M34" s="73"/>
      <c r="N34" s="73"/>
      <c r="O34" s="112"/>
    </row>
    <row r="35" spans="1:15" ht="15" customHeight="1">
      <c r="A35" s="251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117"/>
    </row>
    <row r="36" spans="1:15" ht="15" customHeight="1">
      <c r="A36" s="251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172"/>
    </row>
    <row r="37" spans="1:15">
      <c r="A37" s="251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172"/>
    </row>
    <row r="38" spans="1:15">
      <c r="A38" s="251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172"/>
    </row>
    <row r="39" spans="1:15">
      <c r="A39" s="251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172"/>
    </row>
    <row r="40" spans="1:15">
      <c r="A40" s="251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172"/>
    </row>
    <row r="41" spans="1:15">
      <c r="A41" s="251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172"/>
    </row>
    <row r="42" spans="1:15">
      <c r="A42" s="251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172"/>
    </row>
    <row r="43" spans="1:15">
      <c r="A43" s="251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172"/>
    </row>
    <row r="44" spans="1:15">
      <c r="A44" s="251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172"/>
    </row>
    <row r="45" spans="1:15">
      <c r="A45" s="251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172"/>
    </row>
    <row r="46" spans="1:15" ht="15" customHeight="1">
      <c r="A46" s="251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172"/>
    </row>
    <row r="47" spans="1:15" ht="132.75" customHeight="1">
      <c r="A47" s="251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172"/>
    </row>
    <row r="48" spans="1:15">
      <c r="A48" s="251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172"/>
    </row>
    <row r="49" spans="1:15">
      <c r="A49" s="251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172"/>
    </row>
    <row r="50" spans="1:15">
      <c r="A50" s="251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172"/>
    </row>
    <row r="51" spans="1:15" ht="15" customHeight="1">
      <c r="A51" s="251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172"/>
    </row>
    <row r="52" spans="1:15" ht="15" customHeight="1">
      <c r="A52" s="25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172"/>
    </row>
    <row r="53" spans="1:15">
      <c r="A53" s="251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172"/>
    </row>
    <row r="54" spans="1:15">
      <c r="A54" s="251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172"/>
    </row>
    <row r="55" spans="1:15">
      <c r="A55" s="251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172"/>
    </row>
    <row r="56" spans="1:15">
      <c r="A56" s="251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172"/>
    </row>
    <row r="57" spans="1:15">
      <c r="A57" s="251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172"/>
    </row>
    <row r="58" spans="1:15" ht="20.25" customHeight="1">
      <c r="A58" s="251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172"/>
    </row>
    <row r="59" spans="1:15" ht="16.5" customHeight="1">
      <c r="A59" s="251"/>
      <c r="B59" s="254" t="s">
        <v>115</v>
      </c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116"/>
    </row>
    <row r="60" spans="1:15" ht="15" customHeight="1">
      <c r="A60" s="113"/>
      <c r="B60" s="252" t="s">
        <v>105</v>
      </c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113"/>
    </row>
    <row r="61" spans="1:15" ht="15.75" customHeight="1">
      <c r="A61" s="113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113"/>
    </row>
    <row r="62" spans="1:15">
      <c r="A62" s="113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113"/>
    </row>
    <row r="63" spans="1:15" hidden="1"/>
    <row r="64" spans="1:15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</sheetData>
  <mergeCells count="10">
    <mergeCell ref="A35:A59"/>
    <mergeCell ref="A2:A32"/>
    <mergeCell ref="O46:O58"/>
    <mergeCell ref="B60:N62"/>
    <mergeCell ref="B1:N1"/>
    <mergeCell ref="B59:N59"/>
    <mergeCell ref="B33:N33"/>
    <mergeCell ref="B35:N35"/>
    <mergeCell ref="B2:N32"/>
    <mergeCell ref="O36:O45"/>
  </mergeCells>
  <hyperlinks>
    <hyperlink ref="H33:K34" location="'зона 2'!A1" display="Зона 2"/>
    <hyperlink ref="H1:K1" location="'зона 2'!A1" display="Зона 2"/>
  </hyperlinks>
  <pageMargins left="0.6692913385826772" right="0.6692913385826772" top="0.70866141732283472" bottom="0.31496062992125984" header="0.31496062992125984" footer="0.31496062992125984"/>
  <pageSetup paperSize="9"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P81"/>
  <sheetViews>
    <sheetView topLeftCell="A31" workbookViewId="0">
      <selection sqref="A1:A33"/>
    </sheetView>
  </sheetViews>
  <sheetFormatPr defaultColWidth="0" defaultRowHeight="15" zeroHeight="1"/>
  <cols>
    <col min="1" max="1" width="3.85546875" style="114" customWidth="1"/>
    <col min="2" max="12" width="9.140625" customWidth="1"/>
    <col min="13" max="13" width="9.140625" style="53" customWidth="1"/>
    <col min="14" max="14" width="9.140625" customWidth="1"/>
    <col min="15" max="15" width="3.85546875" style="114" customWidth="1"/>
    <col min="16" max="16" width="0" hidden="1" customWidth="1"/>
    <col min="17" max="16384" width="9.140625" hidden="1"/>
  </cols>
  <sheetData>
    <row r="1" spans="1:16" ht="17.25" customHeight="1">
      <c r="A1" s="258"/>
      <c r="B1" s="261" t="s">
        <v>113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117"/>
    </row>
    <row r="2" spans="1:16" ht="12.75" customHeight="1">
      <c r="A2" s="258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72"/>
      <c r="P2" s="25"/>
    </row>
    <row r="3" spans="1:16">
      <c r="A3" s="258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172"/>
    </row>
    <row r="4" spans="1:16">
      <c r="A4" s="258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172"/>
    </row>
    <row r="5" spans="1:16">
      <c r="A5" s="25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172"/>
    </row>
    <row r="6" spans="1:16">
      <c r="A6" s="258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172"/>
    </row>
    <row r="7" spans="1:16">
      <c r="A7" s="258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172"/>
    </row>
    <row r="8" spans="1:16">
      <c r="A8" s="258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172"/>
    </row>
    <row r="9" spans="1:16">
      <c r="A9" s="258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172"/>
    </row>
    <row r="10" spans="1:16">
      <c r="A10" s="258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172"/>
    </row>
    <row r="11" spans="1:16">
      <c r="A11" s="258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172"/>
    </row>
    <row r="12" spans="1:16">
      <c r="A12" s="258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172"/>
    </row>
    <row r="13" spans="1:16" s="53" customFormat="1">
      <c r="A13" s="258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172"/>
    </row>
    <row r="14" spans="1:16" s="53" customFormat="1">
      <c r="A14" s="258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172"/>
    </row>
    <row r="15" spans="1:16" s="53" customFormat="1">
      <c r="A15" s="258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172"/>
    </row>
    <row r="16" spans="1:16" s="53" customFormat="1">
      <c r="A16" s="258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172"/>
    </row>
    <row r="17" spans="1:15" s="53" customFormat="1">
      <c r="A17" s="258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172"/>
    </row>
    <row r="18" spans="1:15" s="53" customFormat="1">
      <c r="A18" s="258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172"/>
    </row>
    <row r="19" spans="1:15" s="53" customFormat="1">
      <c r="A19" s="258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172"/>
    </row>
    <row r="20" spans="1:15" s="53" customFormat="1">
      <c r="A20" s="258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172"/>
    </row>
    <row r="21" spans="1:15">
      <c r="A21" s="258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172"/>
    </row>
    <row r="22" spans="1:15">
      <c r="A22" s="258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172"/>
    </row>
    <row r="23" spans="1:15">
      <c r="A23" s="258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172"/>
    </row>
    <row r="24" spans="1:15">
      <c r="A24" s="258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172"/>
    </row>
    <row r="25" spans="1:15" ht="15" customHeight="1">
      <c r="A25" s="258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172"/>
    </row>
    <row r="26" spans="1:15">
      <c r="A26" s="258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172"/>
    </row>
    <row r="27" spans="1:15">
      <c r="A27" s="258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172"/>
    </row>
    <row r="28" spans="1:15">
      <c r="A28" s="258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172"/>
    </row>
    <row r="29" spans="1:15">
      <c r="A29" s="258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172"/>
    </row>
    <row r="30" spans="1:15">
      <c r="A30" s="258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172"/>
    </row>
    <row r="31" spans="1:15">
      <c r="A31" s="258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172"/>
    </row>
    <row r="32" spans="1:15" ht="18" customHeight="1">
      <c r="A32" s="258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172"/>
    </row>
    <row r="33" spans="1:15" ht="15.75">
      <c r="A33" s="258"/>
      <c r="B33" s="259" t="s">
        <v>109</v>
      </c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117"/>
    </row>
    <row r="34" spans="1:15" s="73" customFormat="1" ht="15.75" customHeight="1">
      <c r="A34" s="112"/>
      <c r="E34" s="106"/>
      <c r="F34" s="106"/>
      <c r="G34" s="106"/>
      <c r="H34" s="106"/>
      <c r="I34" s="106"/>
      <c r="J34" s="106"/>
      <c r="K34" s="106"/>
      <c r="L34" s="106"/>
      <c r="M34" s="106"/>
      <c r="O34" s="112"/>
    </row>
    <row r="35" spans="1:15" ht="15" customHeight="1">
      <c r="A35" s="258"/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117"/>
    </row>
    <row r="36" spans="1:15">
      <c r="A36" s="258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172"/>
    </row>
    <row r="37" spans="1:15">
      <c r="A37" s="258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172"/>
    </row>
    <row r="38" spans="1:15">
      <c r="A38" s="258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172"/>
    </row>
    <row r="39" spans="1:15">
      <c r="A39" s="258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172"/>
    </row>
    <row r="40" spans="1:15">
      <c r="A40" s="258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172"/>
    </row>
    <row r="41" spans="1:15">
      <c r="A41" s="258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172"/>
    </row>
    <row r="42" spans="1:15">
      <c r="A42" s="258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172"/>
    </row>
    <row r="43" spans="1:15">
      <c r="A43" s="258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172"/>
    </row>
    <row r="44" spans="1:15">
      <c r="A44" s="258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172"/>
    </row>
    <row r="45" spans="1:15">
      <c r="A45" s="258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172"/>
    </row>
    <row r="46" spans="1:15" ht="18.75" customHeight="1">
      <c r="A46" s="258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172"/>
    </row>
    <row r="47" spans="1:15">
      <c r="A47" s="258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172"/>
    </row>
    <row r="48" spans="1:15">
      <c r="A48" s="258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172"/>
    </row>
    <row r="49" spans="1:15">
      <c r="A49" s="258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172"/>
    </row>
    <row r="50" spans="1:15">
      <c r="A50" s="258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172"/>
    </row>
    <row r="51" spans="1:15" ht="15" customHeight="1">
      <c r="A51" s="258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172"/>
    </row>
    <row r="52" spans="1:15">
      <c r="A52" s="258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172"/>
    </row>
    <row r="53" spans="1:15">
      <c r="A53" s="258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172"/>
    </row>
    <row r="54" spans="1:15">
      <c r="A54" s="258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172"/>
    </row>
    <row r="55" spans="1:15">
      <c r="A55" s="258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172"/>
    </row>
    <row r="56" spans="1:15">
      <c r="A56" s="258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172"/>
    </row>
    <row r="57" spans="1:15">
      <c r="A57" s="258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172"/>
    </row>
    <row r="58" spans="1:15">
      <c r="A58" s="258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172"/>
    </row>
    <row r="59" spans="1:15">
      <c r="A59" s="258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172"/>
    </row>
    <row r="60" spans="1:15">
      <c r="A60" s="258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172"/>
    </row>
    <row r="61" spans="1:15">
      <c r="A61" s="258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172"/>
    </row>
    <row r="62" spans="1:15">
      <c r="A62" s="258"/>
      <c r="B62" s="73"/>
      <c r="C62" s="73"/>
      <c r="D62" s="73"/>
      <c r="E62" s="73"/>
      <c r="F62" s="73"/>
      <c r="G62" s="257"/>
      <c r="H62" s="257"/>
      <c r="I62" s="257"/>
      <c r="J62" s="257"/>
      <c r="K62" s="257"/>
      <c r="L62" s="257"/>
      <c r="M62" s="257"/>
      <c r="N62" s="257"/>
      <c r="O62" s="172"/>
    </row>
    <row r="63" spans="1:15">
      <c r="A63" s="258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172"/>
    </row>
    <row r="64" spans="1:15">
      <c r="A64" s="258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172"/>
    </row>
    <row r="65" spans="1:15">
      <c r="A65" s="258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172"/>
    </row>
    <row r="66" spans="1:15" ht="15" customHeight="1">
      <c r="A66" s="258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172"/>
    </row>
    <row r="67" spans="1:15" ht="15.75" customHeight="1">
      <c r="A67" s="258"/>
      <c r="B67" s="259" t="s">
        <v>112</v>
      </c>
      <c r="C67" s="259"/>
      <c r="D67" s="259"/>
      <c r="E67" s="259"/>
      <c r="F67" s="259"/>
      <c r="G67" s="259"/>
      <c r="H67" s="259"/>
      <c r="I67" s="259"/>
      <c r="J67" s="259"/>
      <c r="K67" s="259"/>
      <c r="L67" s="259"/>
      <c r="M67" s="259"/>
      <c r="N67" s="259"/>
      <c r="O67" s="117"/>
    </row>
    <row r="68" spans="1:15" ht="15.75" customHeight="1">
      <c r="A68" s="113"/>
      <c r="B68" s="263" t="s">
        <v>106</v>
      </c>
      <c r="C68" s="263"/>
      <c r="D68" s="263"/>
      <c r="E68" s="263"/>
      <c r="F68" s="263"/>
      <c r="G68" s="263"/>
      <c r="H68" s="263"/>
      <c r="I68" s="263"/>
      <c r="J68" s="263"/>
      <c r="K68" s="263"/>
      <c r="L68" s="263"/>
      <c r="M68" s="263"/>
      <c r="N68" s="263"/>
      <c r="O68" s="118"/>
    </row>
    <row r="69" spans="1:15">
      <c r="A69" s="113"/>
      <c r="B69" s="263"/>
      <c r="C69" s="263"/>
      <c r="D69" s="263"/>
      <c r="E69" s="263"/>
      <c r="F69" s="263"/>
      <c r="G69" s="263"/>
      <c r="H69" s="263"/>
      <c r="I69" s="263"/>
      <c r="J69" s="263"/>
      <c r="K69" s="263"/>
      <c r="L69" s="263"/>
      <c r="M69" s="263"/>
      <c r="N69" s="263"/>
      <c r="O69" s="118"/>
    </row>
    <row r="70" spans="1:15">
      <c r="A70" s="113"/>
      <c r="B70" s="263"/>
      <c r="C70" s="263"/>
      <c r="D70" s="263"/>
      <c r="E70" s="263"/>
      <c r="F70" s="263"/>
      <c r="G70" s="263"/>
      <c r="H70" s="263"/>
      <c r="I70" s="263"/>
      <c r="J70" s="263"/>
      <c r="K70" s="263"/>
      <c r="L70" s="263"/>
      <c r="M70" s="263"/>
      <c r="N70" s="263"/>
      <c r="O70" s="119"/>
    </row>
    <row r="71" spans="1:15" ht="15" hidden="1" customHeight="1"/>
    <row r="72" spans="1:15" hidden="1"/>
    <row r="73" spans="1:15" hidden="1"/>
    <row r="74" spans="1:15" hidden="1"/>
    <row r="75" spans="1:15" hidden="1"/>
    <row r="76" spans="1:15" hidden="1"/>
    <row r="77" spans="1:15" hidden="1"/>
    <row r="78" spans="1:15" hidden="1"/>
    <row r="79" spans="1:15" hidden="1"/>
    <row r="80" spans="1:15" hidden="1"/>
    <row r="81" hidden="1"/>
  </sheetData>
  <mergeCells count="12">
    <mergeCell ref="O46:O66"/>
    <mergeCell ref="O2:O23"/>
    <mergeCell ref="O24:O32"/>
    <mergeCell ref="O36:O45"/>
    <mergeCell ref="B68:N70"/>
    <mergeCell ref="A1:A33"/>
    <mergeCell ref="A35:A67"/>
    <mergeCell ref="B33:N33"/>
    <mergeCell ref="B67:N67"/>
    <mergeCell ref="G62:N62"/>
    <mergeCell ref="B1:N1"/>
    <mergeCell ref="B35:N35"/>
  </mergeCells>
  <pageMargins left="0.6692913385826772" right="0.6692913385826772" top="0.70866141732283472" bottom="0.43307086614173229" header="0.31496062992125984" footer="0.31496062992125984"/>
  <pageSetup paperSize="9" scale="7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O72"/>
  <sheetViews>
    <sheetView topLeftCell="A34" workbookViewId="0">
      <selection activeCell="O36" sqref="O36:O69"/>
    </sheetView>
  </sheetViews>
  <sheetFormatPr defaultRowHeight="15"/>
  <sheetData>
    <row r="1" spans="1:15" ht="15" customHeight="1">
      <c r="A1" s="264" t="s">
        <v>41</v>
      </c>
      <c r="O1" s="265" t="s">
        <v>42</v>
      </c>
    </row>
    <row r="2" spans="1:15">
      <c r="A2" s="264"/>
      <c r="O2" s="265"/>
    </row>
    <row r="3" spans="1:15">
      <c r="A3" s="264"/>
      <c r="O3" s="265"/>
    </row>
    <row r="4" spans="1:15">
      <c r="A4" s="264"/>
      <c r="O4" s="265"/>
    </row>
    <row r="5" spans="1:15">
      <c r="A5" s="264"/>
      <c r="O5" s="265"/>
    </row>
    <row r="6" spans="1:15">
      <c r="A6" s="264"/>
      <c r="O6" s="265"/>
    </row>
    <row r="7" spans="1:15">
      <c r="A7" s="264"/>
      <c r="O7" s="265"/>
    </row>
    <row r="8" spans="1:15">
      <c r="A8" s="264"/>
      <c r="O8" s="265"/>
    </row>
    <row r="9" spans="1:15">
      <c r="A9" s="264"/>
      <c r="O9" s="265"/>
    </row>
    <row r="10" spans="1:15">
      <c r="A10" s="264"/>
      <c r="O10" s="265"/>
    </row>
    <row r="11" spans="1:15">
      <c r="A11" s="264"/>
      <c r="O11" s="265"/>
    </row>
    <row r="12" spans="1:15">
      <c r="A12" s="264"/>
      <c r="O12" s="265"/>
    </row>
    <row r="13" spans="1:15">
      <c r="A13" s="264"/>
      <c r="O13" s="265"/>
    </row>
    <row r="14" spans="1:15">
      <c r="A14" s="264"/>
      <c r="O14" s="265"/>
    </row>
    <row r="15" spans="1:15">
      <c r="A15" s="264"/>
      <c r="O15" s="265"/>
    </row>
    <row r="16" spans="1:15">
      <c r="A16" s="264"/>
      <c r="O16" s="265"/>
    </row>
    <row r="17" spans="1:15">
      <c r="A17" s="264"/>
      <c r="O17" s="265"/>
    </row>
    <row r="18" spans="1:15">
      <c r="A18" s="264"/>
      <c r="O18" s="265"/>
    </row>
    <row r="19" spans="1:15">
      <c r="A19" s="264"/>
      <c r="O19" s="265"/>
    </row>
    <row r="20" spans="1:15">
      <c r="A20" s="264"/>
      <c r="O20" s="265"/>
    </row>
    <row r="21" spans="1:15">
      <c r="A21" s="264"/>
      <c r="O21" s="265"/>
    </row>
    <row r="22" spans="1:15">
      <c r="A22" s="264"/>
      <c r="O22" s="265"/>
    </row>
    <row r="23" spans="1:15">
      <c r="A23" s="264"/>
      <c r="O23" s="265"/>
    </row>
    <row r="24" spans="1:15">
      <c r="A24" s="264"/>
      <c r="O24" s="265"/>
    </row>
    <row r="25" spans="1:15">
      <c r="A25" s="264"/>
      <c r="O25" s="265"/>
    </row>
    <row r="26" spans="1:15">
      <c r="A26" s="264"/>
      <c r="O26" s="265"/>
    </row>
    <row r="27" spans="1:15">
      <c r="A27" s="264"/>
      <c r="O27" s="265"/>
    </row>
    <row r="28" spans="1:15">
      <c r="A28" s="264"/>
      <c r="O28" s="265"/>
    </row>
    <row r="29" spans="1:15">
      <c r="A29" s="264"/>
      <c r="O29" s="265"/>
    </row>
    <row r="30" spans="1:15">
      <c r="A30" s="264"/>
      <c r="O30" s="265"/>
    </row>
    <row r="31" spans="1:15">
      <c r="A31" s="264"/>
      <c r="O31" s="265"/>
    </row>
    <row r="32" spans="1:15">
      <c r="A32" s="264"/>
      <c r="O32" s="265"/>
    </row>
    <row r="33" spans="1:15" ht="15.75">
      <c r="A33" s="264"/>
      <c r="B33" s="266" t="s">
        <v>43</v>
      </c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5"/>
    </row>
    <row r="34" spans="1:15" ht="15" customHeight="1"/>
    <row r="35" spans="1:15" ht="15" customHeight="1">
      <c r="E35" s="24"/>
      <c r="F35" s="24"/>
      <c r="G35" s="24"/>
      <c r="H35" s="24"/>
      <c r="I35" s="24"/>
      <c r="J35" s="24"/>
      <c r="K35" s="24"/>
      <c r="L35" s="24"/>
    </row>
    <row r="36" spans="1:15" ht="15.75" customHeight="1">
      <c r="E36" s="24"/>
      <c r="F36" s="24"/>
      <c r="G36" s="24"/>
      <c r="H36" s="24"/>
      <c r="I36" s="24"/>
      <c r="J36" s="24"/>
      <c r="K36" s="24"/>
      <c r="L36" s="24"/>
    </row>
    <row r="37" spans="1:15" ht="15" customHeight="1">
      <c r="A37" s="264" t="s">
        <v>41</v>
      </c>
      <c r="O37" s="265" t="s">
        <v>42</v>
      </c>
    </row>
    <row r="38" spans="1:15">
      <c r="A38" s="264"/>
      <c r="O38" s="265"/>
    </row>
    <row r="39" spans="1:15">
      <c r="A39" s="264"/>
      <c r="O39" s="265"/>
    </row>
    <row r="40" spans="1:15">
      <c r="A40" s="264"/>
      <c r="O40" s="265"/>
    </row>
    <row r="41" spans="1:15">
      <c r="A41" s="264"/>
      <c r="O41" s="265"/>
    </row>
    <row r="42" spans="1:15">
      <c r="A42" s="264"/>
      <c r="O42" s="265"/>
    </row>
    <row r="43" spans="1:15">
      <c r="A43" s="264"/>
      <c r="O43" s="265"/>
    </row>
    <row r="44" spans="1:15">
      <c r="A44" s="264"/>
      <c r="O44" s="265"/>
    </row>
    <row r="45" spans="1:15">
      <c r="A45" s="264"/>
      <c r="O45" s="265"/>
    </row>
    <row r="46" spans="1:15">
      <c r="A46" s="264"/>
      <c r="O46" s="265"/>
    </row>
    <row r="47" spans="1:15">
      <c r="A47" s="264"/>
      <c r="O47" s="265"/>
    </row>
    <row r="48" spans="1:15">
      <c r="A48" s="264"/>
      <c r="O48" s="265"/>
    </row>
    <row r="49" spans="1:15">
      <c r="A49" s="264"/>
      <c r="O49" s="265"/>
    </row>
    <row r="50" spans="1:15">
      <c r="A50" s="264"/>
      <c r="O50" s="265"/>
    </row>
    <row r="51" spans="1:15">
      <c r="A51" s="264"/>
      <c r="O51" s="265"/>
    </row>
    <row r="52" spans="1:15">
      <c r="A52" s="264"/>
      <c r="O52" s="265"/>
    </row>
    <row r="53" spans="1:15">
      <c r="A53" s="264"/>
      <c r="O53" s="265"/>
    </row>
    <row r="54" spans="1:15">
      <c r="A54" s="264"/>
      <c r="O54" s="265"/>
    </row>
    <row r="55" spans="1:15">
      <c r="A55" s="264"/>
      <c r="O55" s="265"/>
    </row>
    <row r="56" spans="1:15">
      <c r="A56" s="264"/>
      <c r="O56" s="265"/>
    </row>
    <row r="57" spans="1:15">
      <c r="A57" s="264"/>
      <c r="O57" s="265"/>
    </row>
    <row r="58" spans="1:15">
      <c r="A58" s="264"/>
      <c r="O58" s="265"/>
    </row>
    <row r="59" spans="1:15">
      <c r="A59" s="264"/>
      <c r="O59" s="265"/>
    </row>
    <row r="60" spans="1:15">
      <c r="A60" s="264"/>
      <c r="O60" s="265"/>
    </row>
    <row r="61" spans="1:15">
      <c r="A61" s="264"/>
      <c r="O61" s="265"/>
    </row>
    <row r="62" spans="1:15">
      <c r="A62" s="264"/>
      <c r="O62" s="265"/>
    </row>
    <row r="63" spans="1:15">
      <c r="A63" s="264"/>
      <c r="O63" s="265"/>
    </row>
    <row r="64" spans="1:15">
      <c r="A64" s="264"/>
      <c r="G64" s="267"/>
      <c r="H64" s="267"/>
      <c r="I64" s="267"/>
      <c r="J64" s="267"/>
      <c r="K64" s="267"/>
      <c r="L64" s="267"/>
      <c r="M64" s="267"/>
      <c r="O64" s="265"/>
    </row>
    <row r="65" spans="1:15">
      <c r="A65" s="264"/>
      <c r="O65" s="265"/>
    </row>
    <row r="66" spans="1:15">
      <c r="A66" s="264"/>
      <c r="O66" s="265"/>
    </row>
    <row r="67" spans="1:15">
      <c r="A67" s="264"/>
      <c r="O67" s="265"/>
    </row>
    <row r="68" spans="1:15">
      <c r="A68" s="264"/>
      <c r="O68" s="265"/>
    </row>
    <row r="69" spans="1:15">
      <c r="A69" s="264"/>
      <c r="B69" s="268" t="s">
        <v>44</v>
      </c>
      <c r="C69" s="268"/>
      <c r="D69" s="268"/>
      <c r="E69" s="268"/>
      <c r="F69" s="268"/>
      <c r="G69" s="268"/>
      <c r="H69" s="268"/>
      <c r="I69" s="268"/>
      <c r="J69" s="268"/>
      <c r="K69" s="268"/>
      <c r="L69" s="268"/>
      <c r="M69" s="268"/>
      <c r="N69" s="268"/>
      <c r="O69" s="265"/>
    </row>
    <row r="70" spans="1:15" ht="15" customHeight="1">
      <c r="D70" s="1"/>
      <c r="E70" s="24"/>
      <c r="F70" s="24"/>
      <c r="G70" s="24"/>
      <c r="H70" s="24"/>
      <c r="I70" s="24"/>
      <c r="J70" s="24"/>
      <c r="K70" s="24"/>
      <c r="L70" s="24"/>
    </row>
    <row r="71" spans="1:15" ht="15.75" customHeight="1">
      <c r="D71" s="1"/>
      <c r="E71" s="24"/>
      <c r="F71" s="24"/>
      <c r="G71" s="24"/>
      <c r="H71" s="24"/>
      <c r="I71" s="24"/>
      <c r="J71" s="24"/>
      <c r="K71" s="24"/>
      <c r="L71" s="24"/>
    </row>
    <row r="72" spans="1:15">
      <c r="D72" s="1"/>
      <c r="E72" s="1"/>
      <c r="F72" s="1"/>
      <c r="G72" s="1"/>
      <c r="H72" s="1"/>
      <c r="I72" s="1"/>
      <c r="J72" s="1"/>
      <c r="K72" s="1"/>
      <c r="L72" s="1"/>
    </row>
  </sheetData>
  <mergeCells count="7">
    <mergeCell ref="A1:A33"/>
    <mergeCell ref="O1:O33"/>
    <mergeCell ref="B33:N33"/>
    <mergeCell ref="A37:A69"/>
    <mergeCell ref="O37:O69"/>
    <mergeCell ref="G64:M64"/>
    <mergeCell ref="B69:N69"/>
  </mergeCells>
  <hyperlinks>
    <hyperlink ref="O1:O32" location="Диагностика!A1" display="Диагностика"/>
    <hyperlink ref="A1:A33" location="'зона 2'!A1" display="К зоне 2"/>
    <hyperlink ref="A37:A69" location="'зона 2'!A70" display="К зоне 2"/>
    <hyperlink ref="O37:O68" location="Диагностика!A1" display="Диагностика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N35"/>
  <sheetViews>
    <sheetView workbookViewId="0">
      <selection activeCell="M18" sqref="M18"/>
    </sheetView>
  </sheetViews>
  <sheetFormatPr defaultColWidth="0" defaultRowHeight="15" zeroHeight="1"/>
  <cols>
    <col min="1" max="6" width="9.140625" customWidth="1"/>
    <col min="7" max="7" width="7.28515625" customWidth="1"/>
    <col min="8" max="8" width="8.7109375" customWidth="1"/>
    <col min="9" max="10" width="9.140625" customWidth="1"/>
    <col min="11" max="11" width="14.140625" customWidth="1"/>
    <col min="12" max="12" width="9.140625" customWidth="1"/>
    <col min="13" max="13" width="17.140625" customWidth="1"/>
    <col min="14" max="14" width="17.42578125" hidden="1" customWidth="1"/>
    <col min="15" max="16384" width="9.140625" hidden="1"/>
  </cols>
  <sheetData>
    <row r="1" spans="1:14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53"/>
    </row>
    <row r="2" spans="1:14" ht="21">
      <c r="A2" s="270" t="s">
        <v>83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53"/>
    </row>
    <row r="3" spans="1:14">
      <c r="A3" s="73"/>
      <c r="B3" s="73"/>
      <c r="C3" s="73"/>
      <c r="D3" s="73"/>
      <c r="E3" s="73"/>
      <c r="F3" s="73"/>
      <c r="G3" s="73"/>
      <c r="H3" s="73" t="s">
        <v>97</v>
      </c>
      <c r="I3" s="73"/>
      <c r="J3" s="73"/>
      <c r="K3" s="73"/>
      <c r="L3" s="73"/>
      <c r="M3" s="73"/>
      <c r="N3" s="53"/>
    </row>
    <row r="4" spans="1:14" ht="23.25">
      <c r="A4" s="271" t="str">
        <f>'Параметры вала'!F2</f>
        <v>xxx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53"/>
    </row>
    <row r="5" spans="1:14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53"/>
    </row>
    <row r="6" spans="1:14">
      <c r="A6" s="272" t="s">
        <v>93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53"/>
    </row>
    <row r="7" spans="1:14">
      <c r="A7" s="257"/>
      <c r="B7" s="257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53"/>
    </row>
    <row r="8" spans="1:14">
      <c r="A8" s="257"/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53"/>
    </row>
    <row r="9" spans="1:14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53"/>
    </row>
    <row r="10" spans="1:14" ht="26.25">
      <c r="A10" s="73"/>
      <c r="B10" s="73"/>
      <c r="C10" s="73"/>
      <c r="D10" s="73"/>
      <c r="E10" s="73"/>
      <c r="F10" s="273" t="s">
        <v>94</v>
      </c>
      <c r="G10" s="273"/>
      <c r="H10" s="120">
        <f>'Параметры вала'!D2</f>
        <v>220</v>
      </c>
      <c r="I10" s="120"/>
      <c r="J10" s="73"/>
      <c r="K10" s="73"/>
      <c r="L10" s="73"/>
      <c r="M10" s="73"/>
      <c r="N10" s="53"/>
    </row>
    <row r="11" spans="1:14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53"/>
    </row>
    <row r="12" spans="1:14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53"/>
    </row>
    <row r="13" spans="1:14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53"/>
    </row>
    <row r="14" spans="1:14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53"/>
    </row>
    <row r="15" spans="1:14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53"/>
    </row>
    <row r="16" spans="1:14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53"/>
    </row>
    <row r="17" spans="1:14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53"/>
    </row>
    <row r="18" spans="1:14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53"/>
    </row>
    <row r="19" spans="1:14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53"/>
    </row>
    <row r="20" spans="1:14" ht="23.25">
      <c r="A20" s="73"/>
      <c r="B20" s="73"/>
      <c r="C20" s="73"/>
      <c r="D20" s="73"/>
      <c r="E20" s="73"/>
      <c r="F20" s="73"/>
      <c r="G20" s="73"/>
      <c r="H20" s="271" t="s">
        <v>84</v>
      </c>
      <c r="I20" s="271"/>
      <c r="J20" s="271"/>
      <c r="K20" s="274" t="str">
        <f>'Параметры вала'!J2</f>
        <v>Z19805</v>
      </c>
      <c r="L20" s="274"/>
      <c r="M20" s="73"/>
    </row>
    <row r="21" spans="1:14" ht="23.25">
      <c r="A21" s="73"/>
      <c r="B21" s="73"/>
      <c r="C21" s="73"/>
      <c r="D21" s="73"/>
      <c r="E21" s="73"/>
      <c r="F21" s="73"/>
      <c r="G21" s="73"/>
      <c r="H21" s="271" t="s">
        <v>85</v>
      </c>
      <c r="I21" s="271"/>
      <c r="J21" s="271"/>
      <c r="K21" s="121">
        <f>'Параметры вала'!C4</f>
        <v>80</v>
      </c>
      <c r="L21" s="121" t="str">
        <f>'Параметры вала'!D4</f>
        <v>линий\см</v>
      </c>
      <c r="M21" s="73"/>
    </row>
    <row r="22" spans="1:14" ht="23.25">
      <c r="A22" s="73"/>
      <c r="B22" s="73"/>
      <c r="C22" s="73"/>
      <c r="D22" s="73"/>
      <c r="E22" s="73"/>
      <c r="F22" s="73"/>
      <c r="G22" s="73"/>
      <c r="H22" s="271" t="s">
        <v>86</v>
      </c>
      <c r="I22" s="271"/>
      <c r="J22" s="271"/>
      <c r="K22" s="122">
        <f>'Параметры вала'!J5</f>
        <v>15</v>
      </c>
      <c r="L22" s="123" t="str">
        <f>'Параметры вала'!K5</f>
        <v>см3\м2</v>
      </c>
      <c r="M22" s="73"/>
    </row>
    <row r="23" spans="1:14" ht="23.25">
      <c r="A23" s="73"/>
      <c r="B23" s="73"/>
      <c r="C23" s="73"/>
      <c r="D23" s="73"/>
      <c r="E23" s="73"/>
      <c r="F23" s="73"/>
      <c r="G23" s="73"/>
      <c r="H23" s="271" t="s">
        <v>95</v>
      </c>
      <c r="I23" s="271"/>
      <c r="J23" s="271"/>
      <c r="K23" s="122">
        <f>'Параметры вала'!J10</f>
        <v>14.703850098566789</v>
      </c>
      <c r="L23" s="123" t="str">
        <f>'Параметры вала'!K10</f>
        <v>см3\м2</v>
      </c>
      <c r="M23" s="73"/>
      <c r="N23" s="53"/>
    </row>
    <row r="24" spans="1:14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53"/>
    </row>
    <row r="25" spans="1:14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53"/>
    </row>
    <row r="26" spans="1:14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53"/>
    </row>
    <row r="27" spans="1:14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53"/>
    </row>
    <row r="28" spans="1:14" ht="21">
      <c r="A28" s="269" t="str">
        <f>'Параметры вала'!B29</f>
        <v>|20.02.2013 | www.lasercleaning.ru | anilox@lasercleaning.ru |</v>
      </c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53"/>
    </row>
    <row r="29" spans="1:14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53"/>
    </row>
    <row r="30" spans="1:14" hidden="1">
      <c r="N30" s="67"/>
    </row>
    <row r="31" spans="1:14" hidden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</row>
    <row r="32" spans="1:14" hidden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</row>
    <row r="33" spans="1:14" hidden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</row>
    <row r="34" spans="1:14" hidden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</row>
    <row r="35" spans="1:14" hidden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</sheetData>
  <mergeCells count="10">
    <mergeCell ref="A28:M28"/>
    <mergeCell ref="A2:M2"/>
    <mergeCell ref="H20:J20"/>
    <mergeCell ref="H21:J21"/>
    <mergeCell ref="H22:J22"/>
    <mergeCell ref="A6:M8"/>
    <mergeCell ref="F10:G10"/>
    <mergeCell ref="H23:J23"/>
    <mergeCell ref="A4:M4"/>
    <mergeCell ref="K20:L20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Параметры вала</vt:lpstr>
      <vt:lpstr>Диагностика</vt:lpstr>
      <vt:lpstr>зона1</vt:lpstr>
      <vt:lpstr>зона 2</vt:lpstr>
      <vt:lpstr>зона 3</vt:lpstr>
      <vt:lpstr>Титульный лист</vt:lpstr>
      <vt:lpstr>Диагностика!Область_печати</vt:lpstr>
      <vt:lpstr>'зона 2'!Область_печати</vt:lpstr>
      <vt:lpstr>зона1!Область_печати</vt:lpstr>
      <vt:lpstr>'Параметры вала'!Область_печати</vt:lpstr>
      <vt:lpstr>'Титульный 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2013-02-21T02:33:17Z</dcterms:modified>
</cp:coreProperties>
</file>